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showInkAnnotation="0" defaultThemeVersion="124226"/>
  <mc:AlternateContent xmlns:mc="http://schemas.openxmlformats.org/markup-compatibility/2006">
    <mc:Choice Requires="x15">
      <x15ac:absPath xmlns:x15ac="http://schemas.microsoft.com/office/spreadsheetml/2010/11/ac" url="J:\KUNDER\Prislistor\2020\"/>
    </mc:Choice>
  </mc:AlternateContent>
  <xr:revisionPtr revIDLastSave="0" documentId="8_{10F260CD-4EA3-42C5-B106-1D79C809749C}" xr6:coauthVersionLast="45" xr6:coauthVersionMax="45" xr10:uidLastSave="{00000000-0000-0000-0000-000000000000}"/>
  <bookViews>
    <workbookView xWindow="0" yWindow="0" windowWidth="28800" windowHeight="15600" xr2:uid="{00000000-000D-0000-FFFF-FFFF00000000}"/>
  </bookViews>
  <sheets>
    <sheet name="Plåt 2020" sheetId="4" r:id="rId1"/>
    <sheet name="Tillbehör 2020" sheetId="5" r:id="rId2"/>
    <sheet name="Vattenavrinning 2011" sheetId="6" state="hidden" r:id="rId3"/>
    <sheet name="Vattenavrinning 2020" sheetId="9" r:id="rId4"/>
    <sheet name="Villkor" sheetId="8" r:id="rId5"/>
    <sheet name="Prisfil" sheetId="7" r:id="rId6"/>
  </sheets>
  <definedNames>
    <definedName name="Print_Area" localSheetId="5">Prisfil!$A$1:$G$301</definedName>
    <definedName name="Print_Area" localSheetId="1">'Tillbehör 2020'!$A$1:$CB$58</definedName>
    <definedName name="Print_Area" localSheetId="2">'Vattenavrinning 2011'!$A$1:$AN$58</definedName>
    <definedName name="_xlnm.Print_Area" localSheetId="1">'Tillbehör 2020'!$A$1:$CJ$59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8" i="5" l="1"/>
  <c r="AI51" i="5"/>
  <c r="AH51" i="5"/>
  <c r="D60" i="7"/>
  <c r="G60" i="7" s="1"/>
  <c r="F60" i="7"/>
  <c r="I5" i="9" l="1"/>
  <c r="J5" i="9"/>
  <c r="I6" i="9"/>
  <c r="J6" i="9"/>
  <c r="I4" i="9"/>
  <c r="D231" i="7"/>
  <c r="F231" i="7"/>
  <c r="D232" i="7"/>
  <c r="F232" i="7"/>
  <c r="G232" i="7" l="1"/>
  <c r="K6" i="9" s="1"/>
  <c r="G231" i="7"/>
  <c r="K5" i="9" s="1"/>
  <c r="CL4" i="5"/>
  <c r="CL12" i="5" l="1"/>
  <c r="CK9" i="5"/>
  <c r="CK1" i="5"/>
  <c r="BN30" i="5"/>
  <c r="BM27" i="5"/>
  <c r="F176" i="7" l="1"/>
  <c r="D176" i="7"/>
  <c r="F175" i="7"/>
  <c r="D175" i="7"/>
  <c r="D174" i="7"/>
  <c r="F174" i="7"/>
  <c r="G176" i="7" l="1"/>
  <c r="BO30" i="5" s="1"/>
  <c r="G175" i="7"/>
  <c r="CM4" i="5" s="1"/>
  <c r="G174" i="7"/>
  <c r="CM12" i="5" s="1"/>
  <c r="AX50" i="5" l="1"/>
  <c r="AX44" i="5"/>
  <c r="AX38" i="5"/>
  <c r="AX33" i="5"/>
  <c r="Z16" i="5" l="1"/>
  <c r="CD18" i="5" l="1"/>
  <c r="CC15" i="5"/>
  <c r="D195" i="7"/>
  <c r="F195" i="7"/>
  <c r="CC1" i="5"/>
  <c r="BU39" i="5"/>
  <c r="BU21" i="5"/>
  <c r="BU33" i="5"/>
  <c r="BU27" i="5"/>
  <c r="BU15" i="5"/>
  <c r="BU9" i="5"/>
  <c r="BM52" i="5"/>
  <c r="BM46" i="5"/>
  <c r="BM40" i="5"/>
  <c r="BM9" i="5"/>
  <c r="BM15" i="5"/>
  <c r="G195" i="7" l="1"/>
  <c r="CE18" i="5" s="1"/>
  <c r="AH38" i="5"/>
  <c r="AG35" i="5"/>
  <c r="AG24" i="5"/>
  <c r="AH27" i="5"/>
  <c r="AH19" i="5"/>
  <c r="AG16" i="5"/>
  <c r="R6" i="5"/>
  <c r="R7" i="5"/>
  <c r="R8" i="5"/>
  <c r="R5" i="5"/>
  <c r="D78" i="7"/>
  <c r="F78" i="7"/>
  <c r="D79" i="7"/>
  <c r="F79" i="7"/>
  <c r="D80" i="7"/>
  <c r="F80" i="7"/>
  <c r="D81" i="7"/>
  <c r="F81" i="7"/>
  <c r="AP21" i="5"/>
  <c r="AO18" i="5"/>
  <c r="D58" i="7"/>
  <c r="F58" i="7"/>
  <c r="R17" i="5"/>
  <c r="R16" i="5"/>
  <c r="G80" i="7" l="1"/>
  <c r="S7" i="5" s="1"/>
  <c r="G79" i="7"/>
  <c r="S6" i="5" s="1"/>
  <c r="G78" i="7"/>
  <c r="S5" i="5" s="1"/>
  <c r="G81" i="7"/>
  <c r="S8" i="5" s="1"/>
  <c r="G58" i="7"/>
  <c r="AQ21" i="5" s="1"/>
  <c r="K9" i="4"/>
  <c r="J9" i="4"/>
  <c r="D41" i="7"/>
  <c r="E41" i="7" s="1"/>
  <c r="F41" i="7"/>
  <c r="G41" i="7" l="1"/>
  <c r="D157" i="7"/>
  <c r="CC9" i="5" l="1"/>
  <c r="CD12" i="5"/>
  <c r="BM21" i="5" l="1"/>
  <c r="BF7" i="5" l="1"/>
  <c r="D152" i="7"/>
  <c r="F152" i="7"/>
  <c r="G152" i="7" l="1"/>
  <c r="BG7" i="5" s="1"/>
  <c r="F146" i="7"/>
  <c r="F147" i="7"/>
  <c r="F148" i="7"/>
  <c r="F149" i="7"/>
  <c r="D149" i="7"/>
  <c r="D148" i="7"/>
  <c r="G148" i="7" s="1"/>
  <c r="AY38" i="5" s="1"/>
  <c r="D147" i="7"/>
  <c r="G147" i="7" l="1"/>
  <c r="AY33" i="5" s="1"/>
  <c r="G149" i="7"/>
  <c r="AY44" i="5" s="1"/>
  <c r="D146" i="7"/>
  <c r="G146" i="7" s="1"/>
  <c r="AY50" i="5" s="1"/>
  <c r="Z50" i="5" l="1"/>
  <c r="Z44" i="5"/>
  <c r="Y41" i="5"/>
  <c r="Y47" i="5"/>
  <c r="D136" i="7"/>
  <c r="F136" i="7"/>
  <c r="D137" i="7"/>
  <c r="F137" i="7"/>
  <c r="G137" i="7" l="1"/>
  <c r="AA50" i="5" s="1"/>
  <c r="G136" i="7"/>
  <c r="AA44" i="5" s="1"/>
  <c r="Q37" i="9"/>
  <c r="R41" i="9"/>
  <c r="R40" i="9"/>
  <c r="F287" i="7"/>
  <c r="D287" i="7"/>
  <c r="F286" i="7"/>
  <c r="D286" i="7"/>
  <c r="G286" i="7" l="1"/>
  <c r="S40" i="9" s="1"/>
  <c r="G287" i="7"/>
  <c r="S41" i="9" s="1"/>
  <c r="Y35" i="5"/>
  <c r="Z38" i="5"/>
  <c r="D143" i="7"/>
  <c r="F143" i="7"/>
  <c r="Y13" i="5"/>
  <c r="D76" i="7"/>
  <c r="F76" i="7"/>
  <c r="Z27" i="5"/>
  <c r="Y24" i="5"/>
  <c r="D73" i="7"/>
  <c r="F73" i="7"/>
  <c r="G73" i="7" l="1"/>
  <c r="AA27" i="5" s="1"/>
  <c r="G76" i="7"/>
  <c r="AA16" i="5" s="1"/>
  <c r="G143" i="7"/>
  <c r="AA38" i="5" s="1"/>
  <c r="Z5" i="5"/>
  <c r="Y2" i="5"/>
  <c r="D100" i="7"/>
  <c r="F100" i="7"/>
  <c r="G100" i="7" l="1"/>
  <c r="AA5" i="5" s="1"/>
  <c r="BU51" i="5"/>
  <c r="BU45" i="5"/>
  <c r="BV54" i="5"/>
  <c r="CD54" i="5"/>
  <c r="CC51" i="5"/>
  <c r="F202" i="7"/>
  <c r="D202" i="7"/>
  <c r="D192" i="7"/>
  <c r="F192" i="7"/>
  <c r="G202" i="7" l="1"/>
  <c r="CE54" i="5" s="1"/>
  <c r="G192" i="7"/>
  <c r="BW54" i="5" s="1"/>
  <c r="J40" i="4"/>
  <c r="I40" i="4"/>
  <c r="D44" i="7"/>
  <c r="E44" i="7" s="1"/>
  <c r="F44" i="7"/>
  <c r="D40" i="7"/>
  <c r="E40" i="7" s="1"/>
  <c r="F40" i="7"/>
  <c r="G40" i="7" l="1"/>
  <c r="G44" i="7"/>
  <c r="K40" i="4" s="1"/>
  <c r="J23" i="4"/>
  <c r="I23" i="4"/>
  <c r="D49" i="7" l="1"/>
  <c r="F49" i="7"/>
  <c r="D50" i="7"/>
  <c r="F50" i="7"/>
  <c r="D51" i="7"/>
  <c r="F51" i="7"/>
  <c r="D52" i="7"/>
  <c r="F52" i="7"/>
  <c r="D53" i="7"/>
  <c r="F53" i="7"/>
  <c r="G50" i="7" l="1"/>
  <c r="G52" i="7"/>
  <c r="G53" i="7"/>
  <c r="G51" i="7"/>
  <c r="G49" i="7"/>
  <c r="F59" i="7" l="1"/>
  <c r="D59" i="7"/>
  <c r="G59" i="7" s="1"/>
  <c r="AQ29" i="5" s="1"/>
  <c r="AO26" i="5"/>
  <c r="AP29" i="5"/>
  <c r="AX11" i="5" l="1"/>
  <c r="AW8" i="5"/>
  <c r="F164" i="7" l="1"/>
  <c r="D164" i="7"/>
  <c r="G164" i="7" s="1"/>
  <c r="AY11" i="5" s="1"/>
  <c r="AX5" i="5" l="1"/>
  <c r="AW2" i="5"/>
  <c r="F168" i="7"/>
  <c r="D168" i="7"/>
  <c r="G168" i="7" l="1"/>
  <c r="AY5" i="5" s="1"/>
  <c r="F178" i="7"/>
  <c r="D178" i="7"/>
  <c r="G178" i="7" l="1"/>
  <c r="CE12" i="5" s="1"/>
  <c r="I33" i="4" l="1"/>
  <c r="I32" i="4"/>
  <c r="I31" i="4"/>
  <c r="I30" i="4"/>
  <c r="I20" i="4"/>
  <c r="I19" i="4"/>
  <c r="I18" i="4"/>
  <c r="I17" i="4"/>
  <c r="AO52" i="5"/>
  <c r="AO47" i="5"/>
  <c r="AO42" i="5"/>
  <c r="AW13" i="5"/>
  <c r="AO10" i="5"/>
  <c r="AO2" i="5"/>
  <c r="AO34" i="5"/>
  <c r="AG9" i="5"/>
  <c r="AG2" i="5"/>
  <c r="CD48" i="5" l="1"/>
  <c r="CD42" i="5"/>
  <c r="CD36" i="5"/>
  <c r="CD30" i="5"/>
  <c r="CD24" i="5"/>
  <c r="D198" i="7"/>
  <c r="F198" i="7"/>
  <c r="D199" i="7"/>
  <c r="F199" i="7"/>
  <c r="D200" i="7"/>
  <c r="F200" i="7"/>
  <c r="D201" i="7"/>
  <c r="F201" i="7"/>
  <c r="F197" i="7"/>
  <c r="D197" i="7"/>
  <c r="CD4" i="5"/>
  <c r="D194" i="7"/>
  <c r="F194" i="7"/>
  <c r="D163" i="7"/>
  <c r="D162" i="7"/>
  <c r="F167" i="7"/>
  <c r="D167" i="7"/>
  <c r="G167" i="7" l="1"/>
  <c r="G197" i="7"/>
  <c r="CE24" i="5" s="1"/>
  <c r="G200" i="7"/>
  <c r="CE42" i="5" s="1"/>
  <c r="G198" i="7"/>
  <c r="CE30" i="5" s="1"/>
  <c r="G194" i="7"/>
  <c r="CE4" i="5" s="1"/>
  <c r="G201" i="7"/>
  <c r="CE48" i="5" s="1"/>
  <c r="G199" i="7"/>
  <c r="CE36" i="5" s="1"/>
  <c r="BV48" i="5"/>
  <c r="D191" i="7"/>
  <c r="F191" i="7"/>
  <c r="G191" i="7" l="1"/>
  <c r="BW48" i="5" s="1"/>
  <c r="AY55" i="5"/>
  <c r="AX55" i="5"/>
  <c r="J20" i="5" l="1"/>
  <c r="D93" i="7"/>
  <c r="F93" i="7"/>
  <c r="J9" i="5"/>
  <c r="D87" i="7"/>
  <c r="F87" i="7"/>
  <c r="B20" i="5"/>
  <c r="D65" i="7"/>
  <c r="F65" i="7"/>
  <c r="B9" i="5"/>
  <c r="AX16" i="5"/>
  <c r="D144" i="7"/>
  <c r="F144" i="7"/>
  <c r="C9" i="5" l="1"/>
  <c r="G144" i="7"/>
  <c r="AY16" i="5" s="1"/>
  <c r="G93" i="7"/>
  <c r="K20" i="5" s="1"/>
  <c r="G87" i="7"/>
  <c r="K9" i="5" s="1"/>
  <c r="G65" i="7"/>
  <c r="C20" i="5" s="1"/>
  <c r="BV42" i="5"/>
  <c r="F193" i="7"/>
  <c r="D193" i="7"/>
  <c r="G193" i="7" l="1"/>
  <c r="BW42" i="5" s="1"/>
  <c r="F162" i="7"/>
  <c r="F163" i="7"/>
  <c r="G163" i="7" s="1"/>
  <c r="BG54" i="5" s="1"/>
  <c r="BF54" i="5"/>
  <c r="BF49" i="5"/>
  <c r="G162" i="7" l="1"/>
  <c r="BG49" i="5" s="1"/>
  <c r="J33" i="4" l="1"/>
  <c r="D37" i="7"/>
  <c r="E37" i="7" s="1"/>
  <c r="F37" i="7"/>
  <c r="BV36" i="5"/>
  <c r="BN55" i="5"/>
  <c r="BF43" i="5"/>
  <c r="BF35" i="5"/>
  <c r="BF17" i="5"/>
  <c r="BF6" i="5"/>
  <c r="BF5" i="5"/>
  <c r="AX28" i="5"/>
  <c r="AX27" i="5"/>
  <c r="AX22" i="5"/>
  <c r="AX21" i="5"/>
  <c r="AP55" i="5"/>
  <c r="AP50" i="5"/>
  <c r="AP45" i="5"/>
  <c r="AP13" i="5"/>
  <c r="AP5" i="5"/>
  <c r="AP37" i="5"/>
  <c r="AH12" i="5"/>
  <c r="AH5" i="5"/>
  <c r="W51" i="5"/>
  <c r="W50" i="5"/>
  <c r="W49" i="5"/>
  <c r="R52" i="5"/>
  <c r="R51" i="5"/>
  <c r="R50" i="5"/>
  <c r="R49" i="5"/>
  <c r="R42" i="5"/>
  <c r="R41" i="5"/>
  <c r="R40" i="5"/>
  <c r="R39" i="5"/>
  <c r="R38" i="5"/>
  <c r="J51" i="5"/>
  <c r="J50" i="5"/>
  <c r="J49" i="5"/>
  <c r="J40" i="5"/>
  <c r="J39" i="5"/>
  <c r="J38" i="5"/>
  <c r="J27" i="5"/>
  <c r="J19" i="5"/>
  <c r="J18" i="5"/>
  <c r="J17" i="5"/>
  <c r="J16" i="5"/>
  <c r="J8" i="5"/>
  <c r="J7" i="5"/>
  <c r="J6" i="5"/>
  <c r="J5" i="5"/>
  <c r="B8" i="5"/>
  <c r="B7" i="5"/>
  <c r="B6" i="5"/>
  <c r="B5" i="5"/>
  <c r="B19" i="5"/>
  <c r="B18" i="5"/>
  <c r="B17" i="5"/>
  <c r="B16" i="5"/>
  <c r="B30" i="5"/>
  <c r="B29" i="5"/>
  <c r="B28" i="5"/>
  <c r="B27" i="5"/>
  <c r="B31" i="5"/>
  <c r="B38" i="5"/>
  <c r="B39" i="5"/>
  <c r="B40" i="5"/>
  <c r="B49" i="5"/>
  <c r="F77" i="7"/>
  <c r="J8" i="4"/>
  <c r="B28" i="4"/>
  <c r="B39" i="4"/>
  <c r="B19" i="4"/>
  <c r="B18" i="4"/>
  <c r="B17" i="4"/>
  <c r="B9" i="4"/>
  <c r="B8" i="4"/>
  <c r="B7" i="4"/>
  <c r="J20" i="4"/>
  <c r="F29" i="7"/>
  <c r="D29" i="7"/>
  <c r="E29" i="7" s="1"/>
  <c r="G29" i="7" l="1"/>
  <c r="K20" i="4" s="1"/>
  <c r="G37" i="7"/>
  <c r="K33" i="4" s="1"/>
  <c r="J32" i="4"/>
  <c r="J31" i="4"/>
  <c r="J30" i="4"/>
  <c r="J19" i="4"/>
  <c r="J18" i="4"/>
  <c r="J17" i="4"/>
  <c r="F36" i="7"/>
  <c r="D36" i="7"/>
  <c r="E36" i="7" s="1"/>
  <c r="F35" i="7"/>
  <c r="D35" i="7"/>
  <c r="E35" i="7" s="1"/>
  <c r="F34" i="7"/>
  <c r="D34" i="7"/>
  <c r="E34" i="7" s="1"/>
  <c r="F32" i="7"/>
  <c r="D32" i="7"/>
  <c r="E32" i="7" s="1"/>
  <c r="F26" i="7"/>
  <c r="F27" i="7"/>
  <c r="D26" i="7"/>
  <c r="E26" i="7" s="1"/>
  <c r="G26" i="7" s="1"/>
  <c r="K17" i="4" s="1"/>
  <c r="D27" i="7"/>
  <c r="E27" i="7" s="1"/>
  <c r="D28" i="7"/>
  <c r="G32" i="7" l="1"/>
  <c r="K23" i="4" s="1"/>
  <c r="G34" i="7"/>
  <c r="K30" i="4" s="1"/>
  <c r="G35" i="7"/>
  <c r="K31" i="4" s="1"/>
  <c r="G27" i="7"/>
  <c r="K18" i="4" s="1"/>
  <c r="G36" i="7"/>
  <c r="K32" i="4" s="1"/>
  <c r="R27" i="5"/>
  <c r="K19" i="4" l="1"/>
  <c r="F282" i="7"/>
  <c r="D282" i="7"/>
  <c r="F281" i="7"/>
  <c r="D281" i="7"/>
  <c r="F280" i="7"/>
  <c r="D280" i="7"/>
  <c r="G280" i="7" l="1"/>
  <c r="X49" i="5" s="1"/>
  <c r="G281" i="7"/>
  <c r="X50" i="5" s="1"/>
  <c r="G282" i="7"/>
  <c r="X51" i="5" s="1"/>
  <c r="D276" i="7"/>
  <c r="F276" i="7"/>
  <c r="D277" i="7"/>
  <c r="F277" i="7"/>
  <c r="D278" i="7"/>
  <c r="F278" i="7"/>
  <c r="F275" i="7"/>
  <c r="D275" i="7"/>
  <c r="G276" i="7" l="1"/>
  <c r="S50" i="5" s="1"/>
  <c r="G278" i="7"/>
  <c r="S52" i="5" s="1"/>
  <c r="G275" i="7"/>
  <c r="S49" i="5" s="1"/>
  <c r="G277" i="7"/>
  <c r="S51" i="5" s="1"/>
  <c r="R25" i="9" l="1"/>
  <c r="R32" i="9"/>
  <c r="R31" i="9"/>
  <c r="R23" i="9"/>
  <c r="R22" i="9"/>
  <c r="R14" i="9"/>
  <c r="R13" i="9"/>
  <c r="R5" i="9"/>
  <c r="R4" i="9"/>
  <c r="J50" i="9"/>
  <c r="J49" i="9"/>
  <c r="J41" i="9" l="1"/>
  <c r="J40" i="9"/>
  <c r="J32" i="9"/>
  <c r="J31" i="9"/>
  <c r="J23" i="9"/>
  <c r="J22" i="9"/>
  <c r="J14" i="9"/>
  <c r="J13" i="9"/>
  <c r="J4" i="9"/>
  <c r="B50" i="9"/>
  <c r="B49" i="9"/>
  <c r="B41" i="9"/>
  <c r="B40" i="9"/>
  <c r="B32" i="9"/>
  <c r="B31" i="9"/>
  <c r="B23" i="9"/>
  <c r="B22" i="9"/>
  <c r="B14" i="9"/>
  <c r="B13" i="9"/>
  <c r="B5" i="9"/>
  <c r="B4" i="9"/>
  <c r="D273" i="7"/>
  <c r="F273" i="7"/>
  <c r="D265" i="7"/>
  <c r="F265" i="7"/>
  <c r="D261" i="7"/>
  <c r="F261" i="7"/>
  <c r="D257" i="7"/>
  <c r="F257" i="7"/>
  <c r="D253" i="7"/>
  <c r="F253" i="7"/>
  <c r="D249" i="7"/>
  <c r="F249" i="7"/>
  <c r="D245" i="7"/>
  <c r="F245" i="7"/>
  <c r="D241" i="7"/>
  <c r="F241" i="7"/>
  <c r="D237" i="7"/>
  <c r="F237" i="7"/>
  <c r="D227" i="7"/>
  <c r="F227" i="7"/>
  <c r="D223" i="7"/>
  <c r="F223" i="7"/>
  <c r="D219" i="7"/>
  <c r="F219" i="7"/>
  <c r="D215" i="7"/>
  <c r="F215" i="7"/>
  <c r="D211" i="7"/>
  <c r="F211" i="7"/>
  <c r="D207" i="7"/>
  <c r="F207" i="7"/>
  <c r="F230" i="7"/>
  <c r="D230" i="7"/>
  <c r="G245" i="7" l="1"/>
  <c r="K32" i="9" s="1"/>
  <c r="G237" i="7"/>
  <c r="K14" i="9" s="1"/>
  <c r="G241" i="7"/>
  <c r="K23" i="9" s="1"/>
  <c r="G249" i="7"/>
  <c r="K41" i="9" s="1"/>
  <c r="G230" i="7"/>
  <c r="K4" i="9" s="1"/>
  <c r="G253" i="7"/>
  <c r="K50" i="9" s="1"/>
  <c r="G261" i="7"/>
  <c r="S14" i="9" s="1"/>
  <c r="G273" i="7"/>
  <c r="S32" i="9" s="1"/>
  <c r="G265" i="7"/>
  <c r="S23" i="9" s="1"/>
  <c r="G207" i="7"/>
  <c r="C5" i="9" s="1"/>
  <c r="G211" i="7"/>
  <c r="C14" i="9" s="1"/>
  <c r="G215" i="7"/>
  <c r="C23" i="9" s="1"/>
  <c r="G219" i="7"/>
  <c r="C32" i="9" s="1"/>
  <c r="G223" i="7"/>
  <c r="C41" i="9" s="1"/>
  <c r="G227" i="7"/>
  <c r="C50" i="9" s="1"/>
  <c r="G257" i="7"/>
  <c r="S5" i="9" s="1"/>
  <c r="D103" i="7"/>
  <c r="F103" i="7"/>
  <c r="D107" i="7"/>
  <c r="F107" i="7"/>
  <c r="D119" i="7"/>
  <c r="F119" i="7"/>
  <c r="F190" i="7"/>
  <c r="D190" i="7"/>
  <c r="D124" i="7"/>
  <c r="F124" i="7"/>
  <c r="G103" i="7" l="1"/>
  <c r="K38" i="5" s="1"/>
  <c r="G119" i="7"/>
  <c r="C38" i="5" s="1"/>
  <c r="G107" i="7"/>
  <c r="K49" i="5" s="1"/>
  <c r="G124" i="7"/>
  <c r="AI38" i="5" s="1"/>
  <c r="G190" i="7"/>
  <c r="BW36" i="5" s="1"/>
  <c r="D129" i="7"/>
  <c r="F129" i="7"/>
  <c r="D151" i="7"/>
  <c r="F151" i="7"/>
  <c r="D74" i="7"/>
  <c r="F74" i="7"/>
  <c r="D141" i="7"/>
  <c r="F141" i="7"/>
  <c r="D142" i="7"/>
  <c r="F142" i="7"/>
  <c r="D123" i="7"/>
  <c r="F123" i="7"/>
  <c r="D111" i="7"/>
  <c r="F111" i="7"/>
  <c r="D101" i="7"/>
  <c r="F101" i="7"/>
  <c r="D55" i="7"/>
  <c r="F55" i="7"/>
  <c r="D56" i="7"/>
  <c r="F56" i="7"/>
  <c r="D57" i="7"/>
  <c r="F57" i="7"/>
  <c r="D145" i="7"/>
  <c r="F145" i="7"/>
  <c r="G129" i="7" l="1"/>
  <c r="S42" i="5" s="1"/>
  <c r="K8" i="4"/>
  <c r="G151" i="7"/>
  <c r="AQ45" i="5" s="1"/>
  <c r="G74" i="7"/>
  <c r="AQ5" i="5" s="1"/>
  <c r="G57" i="7"/>
  <c r="AQ37" i="5" s="1"/>
  <c r="G56" i="7"/>
  <c r="AI12" i="5" s="1"/>
  <c r="G55" i="7"/>
  <c r="AI5" i="5" s="1"/>
  <c r="G123" i="7"/>
  <c r="AI27" i="5" s="1"/>
  <c r="G101" i="7"/>
  <c r="AI19" i="5" s="1"/>
  <c r="G111" i="7"/>
  <c r="AQ13" i="5" s="1"/>
  <c r="G142" i="7"/>
  <c r="AQ55" i="5" s="1"/>
  <c r="G141" i="7"/>
  <c r="G145" i="7"/>
  <c r="BG43" i="5" s="1"/>
  <c r="E28" i="7"/>
  <c r="F28" i="7"/>
  <c r="D77" i="7"/>
  <c r="D72" i="7"/>
  <c r="F72" i="7"/>
  <c r="D95" i="7"/>
  <c r="F95" i="7"/>
  <c r="AH28" i="6"/>
  <c r="AH17" i="6"/>
  <c r="AH6" i="6"/>
  <c r="Z50" i="6"/>
  <c r="Z39" i="6"/>
  <c r="Z28" i="6"/>
  <c r="Z17" i="6"/>
  <c r="Z6" i="6"/>
  <c r="R51" i="6"/>
  <c r="R50" i="6"/>
  <c r="R39" i="6"/>
  <c r="R28" i="6"/>
  <c r="R17" i="6"/>
  <c r="R6" i="6"/>
  <c r="J50" i="6"/>
  <c r="J39" i="6"/>
  <c r="J28" i="6"/>
  <c r="J6" i="6"/>
  <c r="B50" i="6"/>
  <c r="B39" i="6"/>
  <c r="B28" i="6"/>
  <c r="B17" i="6"/>
  <c r="B6" i="6"/>
  <c r="D264" i="7"/>
  <c r="F264" i="7"/>
  <c r="F171" i="7"/>
  <c r="F172" i="7"/>
  <c r="F173" i="7"/>
  <c r="F177" i="7"/>
  <c r="F179" i="7"/>
  <c r="F180" i="7"/>
  <c r="F181" i="7"/>
  <c r="F182" i="7"/>
  <c r="F183" i="7"/>
  <c r="F184" i="7"/>
  <c r="F185" i="7"/>
  <c r="F186" i="7"/>
  <c r="F187" i="7"/>
  <c r="F188" i="7"/>
  <c r="F189" i="7"/>
  <c r="F170" i="7"/>
  <c r="D170" i="7"/>
  <c r="D171" i="7"/>
  <c r="D172" i="7"/>
  <c r="D173" i="7"/>
  <c r="D177" i="7"/>
  <c r="D179" i="7"/>
  <c r="D180" i="7"/>
  <c r="D181" i="7"/>
  <c r="D182" i="7"/>
  <c r="D183" i="7"/>
  <c r="D184" i="7"/>
  <c r="D185" i="7"/>
  <c r="D186" i="7"/>
  <c r="D187" i="7"/>
  <c r="D188" i="7"/>
  <c r="D189" i="7"/>
  <c r="BV30" i="5"/>
  <c r="BV24" i="5"/>
  <c r="BV18" i="5"/>
  <c r="BV12" i="5"/>
  <c r="BV6" i="5"/>
  <c r="BV5" i="5"/>
  <c r="BN49" i="5"/>
  <c r="BN43" i="5"/>
  <c r="BN37" i="5"/>
  <c r="BN36" i="5"/>
  <c r="BN24" i="5"/>
  <c r="BN18" i="5"/>
  <c r="BN12" i="5"/>
  <c r="BN6" i="5"/>
  <c r="BN5" i="5"/>
  <c r="AI6" i="6"/>
  <c r="K50" i="6"/>
  <c r="F272" i="7"/>
  <c r="D272" i="7"/>
  <c r="F268" i="7"/>
  <c r="D268" i="7"/>
  <c r="F260" i="7"/>
  <c r="D260" i="7"/>
  <c r="F256" i="7"/>
  <c r="D256" i="7"/>
  <c r="F252" i="7"/>
  <c r="D252" i="7"/>
  <c r="F248" i="7"/>
  <c r="D248" i="7"/>
  <c r="F244" i="7"/>
  <c r="D244" i="7"/>
  <c r="F240" i="7"/>
  <c r="D240" i="7"/>
  <c r="F236" i="7"/>
  <c r="D236" i="7"/>
  <c r="F226" i="7"/>
  <c r="D226" i="7"/>
  <c r="F222" i="7"/>
  <c r="D222" i="7"/>
  <c r="F218" i="7"/>
  <c r="D218" i="7"/>
  <c r="F214" i="7"/>
  <c r="D214" i="7"/>
  <c r="F210" i="7"/>
  <c r="D210" i="7"/>
  <c r="F206" i="7"/>
  <c r="D206" i="7"/>
  <c r="F166" i="7"/>
  <c r="D166" i="7"/>
  <c r="F160" i="7"/>
  <c r="D160" i="7"/>
  <c r="F159" i="7"/>
  <c r="D159" i="7"/>
  <c r="F156" i="7"/>
  <c r="D156" i="7"/>
  <c r="F154" i="7"/>
  <c r="D154" i="7"/>
  <c r="F153" i="7"/>
  <c r="D153" i="7"/>
  <c r="F139" i="7"/>
  <c r="D139" i="7"/>
  <c r="F138" i="7"/>
  <c r="D138" i="7"/>
  <c r="F135" i="7"/>
  <c r="D135" i="7"/>
  <c r="F134" i="7"/>
  <c r="D134" i="7"/>
  <c r="F132" i="7"/>
  <c r="D132" i="7"/>
  <c r="F130" i="7"/>
  <c r="D130" i="7"/>
  <c r="F128" i="7"/>
  <c r="D128" i="7"/>
  <c r="F127" i="7"/>
  <c r="D127" i="7"/>
  <c r="F126" i="7"/>
  <c r="D126" i="7"/>
  <c r="F121" i="7"/>
  <c r="D121" i="7"/>
  <c r="F120" i="7"/>
  <c r="D120" i="7"/>
  <c r="F117" i="7"/>
  <c r="D117" i="7"/>
  <c r="F114" i="7"/>
  <c r="D114" i="7"/>
  <c r="F109" i="7"/>
  <c r="D109" i="7"/>
  <c r="F108" i="7"/>
  <c r="D108" i="7"/>
  <c r="F105" i="7"/>
  <c r="D105" i="7"/>
  <c r="F104" i="7"/>
  <c r="D104" i="7"/>
  <c r="F94" i="7"/>
  <c r="D94" i="7"/>
  <c r="F92" i="7"/>
  <c r="D92" i="7"/>
  <c r="F91" i="7"/>
  <c r="D91" i="7"/>
  <c r="F90" i="7"/>
  <c r="D90" i="7"/>
  <c r="F88" i="7"/>
  <c r="D88" i="7"/>
  <c r="F86" i="7"/>
  <c r="D86" i="7"/>
  <c r="F85" i="7"/>
  <c r="D85" i="7"/>
  <c r="F84" i="7"/>
  <c r="D84" i="7"/>
  <c r="F71" i="7"/>
  <c r="D71" i="7"/>
  <c r="F70" i="7"/>
  <c r="D70" i="7"/>
  <c r="F69" i="7"/>
  <c r="D69" i="7"/>
  <c r="F68" i="7"/>
  <c r="D68" i="7"/>
  <c r="F66" i="7"/>
  <c r="D66" i="7"/>
  <c r="F64" i="7"/>
  <c r="D64" i="7"/>
  <c r="F63" i="7"/>
  <c r="D63" i="7"/>
  <c r="F62" i="7"/>
  <c r="D62" i="7"/>
  <c r="F24" i="7"/>
  <c r="D24" i="7"/>
  <c r="E24" i="7" s="1"/>
  <c r="F22" i="7"/>
  <c r="D22" i="7"/>
  <c r="E22" i="7" s="1"/>
  <c r="F16" i="7"/>
  <c r="D16" i="7"/>
  <c r="E16" i="7" s="1"/>
  <c r="F15" i="7"/>
  <c r="D15" i="7"/>
  <c r="E15" i="7" s="1"/>
  <c r="F14" i="7"/>
  <c r="D14" i="7"/>
  <c r="E14" i="7" s="1"/>
  <c r="F11" i="7"/>
  <c r="D11" i="7"/>
  <c r="E11" i="7" s="1"/>
  <c r="F10" i="7"/>
  <c r="D10" i="7"/>
  <c r="E10" i="7" s="1"/>
  <c r="F9" i="7"/>
  <c r="D9" i="7"/>
  <c r="E9" i="7" s="1"/>
  <c r="AA28" i="6"/>
  <c r="AA39" i="6"/>
  <c r="AI17" i="6"/>
  <c r="G9" i="7" l="1"/>
  <c r="C7" i="4" s="1"/>
  <c r="G11" i="7"/>
  <c r="C9" i="4" s="1"/>
  <c r="G24" i="7"/>
  <c r="C28" i="4" s="1"/>
  <c r="G15" i="7"/>
  <c r="C18" i="4" s="1"/>
  <c r="G138" i="7"/>
  <c r="AY22" i="5" s="1"/>
  <c r="G154" i="7"/>
  <c r="G159" i="7"/>
  <c r="G189" i="7"/>
  <c r="BW30" i="5" s="1"/>
  <c r="G185" i="7"/>
  <c r="BW6" i="5" s="1"/>
  <c r="G181" i="7"/>
  <c r="BO43" i="5" s="1"/>
  <c r="G177" i="7"/>
  <c r="BO24" i="5" s="1"/>
  <c r="G166" i="7"/>
  <c r="BG35" i="5" s="1"/>
  <c r="G186" i="7"/>
  <c r="BW12" i="5" s="1"/>
  <c r="G10" i="7"/>
  <c r="C8" i="4" s="1"/>
  <c r="G14" i="7"/>
  <c r="C17" i="4" s="1"/>
  <c r="G16" i="7"/>
  <c r="C19" i="4" s="1"/>
  <c r="G22" i="7"/>
  <c r="C39" i="4" s="1"/>
  <c r="G187" i="7"/>
  <c r="BW18" i="5" s="1"/>
  <c r="G183" i="7"/>
  <c r="BO55" i="5" s="1"/>
  <c r="G179" i="7"/>
  <c r="BO36" i="5" s="1"/>
  <c r="G240" i="7"/>
  <c r="K22" i="9" s="1"/>
  <c r="G256" i="7"/>
  <c r="S28" i="6" s="1"/>
  <c r="G182" i="7"/>
  <c r="BO49" i="5" s="1"/>
  <c r="G171" i="7"/>
  <c r="BO6" i="5" s="1"/>
  <c r="G184" i="7"/>
  <c r="BW5" i="5" s="1"/>
  <c r="G188" i="7"/>
  <c r="BW24" i="5" s="1"/>
  <c r="G180" i="7"/>
  <c r="BO37" i="5" s="1"/>
  <c r="G173" i="7"/>
  <c r="BO18" i="5" s="1"/>
  <c r="G172" i="7"/>
  <c r="BO12" i="5" s="1"/>
  <c r="G210" i="7"/>
  <c r="C17" i="6" s="1"/>
  <c r="G226" i="7"/>
  <c r="K6" i="6" s="1"/>
  <c r="G248" i="7"/>
  <c r="S6" i="6" s="1"/>
  <c r="G268" i="7"/>
  <c r="S25" i="9" s="1"/>
  <c r="G153" i="7"/>
  <c r="BG6" i="5" s="1"/>
  <c r="G156" i="7"/>
  <c r="BG17" i="5" s="1"/>
  <c r="G160" i="7"/>
  <c r="G170" i="7"/>
  <c r="BO5" i="5" s="1"/>
  <c r="G206" i="7"/>
  <c r="C4" i="9" s="1"/>
  <c r="G214" i="7"/>
  <c r="C28" i="6" s="1"/>
  <c r="G218" i="7"/>
  <c r="C39" i="6" s="1"/>
  <c r="G222" i="7"/>
  <c r="C50" i="6" s="1"/>
  <c r="G236" i="7"/>
  <c r="K13" i="9" s="1"/>
  <c r="G244" i="7"/>
  <c r="AA6" i="6" s="1"/>
  <c r="G252" i="7"/>
  <c r="S17" i="6" s="1"/>
  <c r="G260" i="7"/>
  <c r="S39" i="6" s="1"/>
  <c r="G272" i="7"/>
  <c r="AA17" i="6" s="1"/>
  <c r="AQ50" i="5"/>
  <c r="C5" i="5"/>
  <c r="G127" i="7"/>
  <c r="S39" i="5" s="1"/>
  <c r="G130" i="7"/>
  <c r="S41" i="5" s="1"/>
  <c r="G132" i="7"/>
  <c r="S27" i="5" s="1"/>
  <c r="G134" i="7"/>
  <c r="G135" i="7"/>
  <c r="G139" i="7"/>
  <c r="G104" i="7"/>
  <c r="K39" i="5" s="1"/>
  <c r="G121" i="7"/>
  <c r="C40" i="5" s="1"/>
  <c r="C6" i="5"/>
  <c r="C8" i="5"/>
  <c r="G63" i="7"/>
  <c r="C17" i="5" s="1"/>
  <c r="G66" i="7"/>
  <c r="C19" i="5" s="1"/>
  <c r="G69" i="7"/>
  <c r="C28" i="5" s="1"/>
  <c r="G71" i="7"/>
  <c r="C30" i="5" s="1"/>
  <c r="G85" i="7"/>
  <c r="K6" i="5" s="1"/>
  <c r="G88" i="7"/>
  <c r="K8" i="5" s="1"/>
  <c r="G91" i="7"/>
  <c r="K17" i="5" s="1"/>
  <c r="G94" i="7"/>
  <c r="K19" i="5" s="1"/>
  <c r="G108" i="7"/>
  <c r="K50" i="5" s="1"/>
  <c r="G109" i="7"/>
  <c r="K51" i="5" s="1"/>
  <c r="G114" i="7"/>
  <c r="S16" i="5" s="1"/>
  <c r="G117" i="7"/>
  <c r="S17" i="5" s="1"/>
  <c r="G120" i="7"/>
  <c r="C39" i="5" s="1"/>
  <c r="G126" i="7"/>
  <c r="S38" i="5" s="1"/>
  <c r="G128" i="7"/>
  <c r="S40" i="5" s="1"/>
  <c r="G264" i="7"/>
  <c r="S51" i="6"/>
  <c r="AI28" i="6"/>
  <c r="G28" i="7"/>
  <c r="G95" i="7"/>
  <c r="G72" i="7"/>
  <c r="C31" i="5" s="1"/>
  <c r="C7" i="5"/>
  <c r="G62" i="7"/>
  <c r="C16" i="5" s="1"/>
  <c r="G64" i="7"/>
  <c r="C18" i="5" s="1"/>
  <c r="G68" i="7"/>
  <c r="C27" i="5" s="1"/>
  <c r="G70" i="7"/>
  <c r="C29" i="5" s="1"/>
  <c r="G84" i="7"/>
  <c r="K5" i="5" s="1"/>
  <c r="G86" i="7"/>
  <c r="K7" i="5" s="1"/>
  <c r="G90" i="7"/>
  <c r="K16" i="5" s="1"/>
  <c r="G92" i="7"/>
  <c r="K18" i="5" s="1"/>
  <c r="G105" i="7"/>
  <c r="K40" i="5" s="1"/>
  <c r="G77" i="7"/>
  <c r="C49" i="5" s="1"/>
  <c r="K39" i="6" l="1"/>
  <c r="AA50" i="6"/>
  <c r="K31" i="9"/>
  <c r="AY27" i="5"/>
  <c r="AY21" i="5"/>
  <c r="K28" i="6"/>
  <c r="K49" i="9"/>
  <c r="C31" i="9"/>
  <c r="S4" i="9"/>
  <c r="K40" i="9"/>
  <c r="C22" i="9"/>
  <c r="C6" i="6"/>
  <c r="C49" i="9"/>
  <c r="S31" i="9"/>
  <c r="BG5" i="5"/>
  <c r="K27" i="5"/>
  <c r="C13" i="9"/>
  <c r="S13" i="9"/>
  <c r="C40" i="9"/>
  <c r="AY28" i="5"/>
  <c r="S50" i="6"/>
  <c r="S22" i="9"/>
</calcChain>
</file>

<file path=xl/sharedStrings.xml><?xml version="1.0" encoding="utf-8"?>
<sst xmlns="http://schemas.openxmlformats.org/spreadsheetml/2006/main" count="1082" uniqueCount="521">
  <si>
    <t>Plegel® 0.5</t>
  </si>
  <si>
    <t>1-kupig Plegel® 0.5</t>
  </si>
  <si>
    <t>1-kupig AluPlegel® 0.6</t>
  </si>
  <si>
    <t>1-kupigt, total bygghöjd = 48mm</t>
  </si>
  <si>
    <t>Täckande bredd 1010 mm</t>
  </si>
  <si>
    <t>Artikel nr</t>
  </si>
  <si>
    <t>Pris SEK</t>
  </si>
  <si>
    <t>Terra</t>
  </si>
  <si>
    <t>Alu</t>
  </si>
  <si>
    <t>Plus</t>
  </si>
  <si>
    <t>2-kupig Plegel® 0.5</t>
  </si>
  <si>
    <t>2-kupig Plegel® Hi Load 0.9</t>
  </si>
  <si>
    <t>Täckande bredd 1000 mm</t>
  </si>
  <si>
    <t xml:space="preserve"> </t>
  </si>
  <si>
    <t>Standardkulörer:</t>
  </si>
  <si>
    <t>015-Svart</t>
  </si>
  <si>
    <t>035-Grå</t>
  </si>
  <si>
    <t>418-Röd</t>
  </si>
  <si>
    <t>740-Tegelröd</t>
  </si>
  <si>
    <t xml:space="preserve">Nockpanna </t>
  </si>
  <si>
    <t>Vindskiva 1</t>
  </si>
  <si>
    <t>Farmarskruv 4.8 x 20 mm</t>
  </si>
  <si>
    <t>Bättringsfärg 0.5 l</t>
  </si>
  <si>
    <t>Takgenomföring för rör</t>
  </si>
  <si>
    <t>Täckande längd 2000 mm</t>
  </si>
  <si>
    <t>Täckande längd 1900 mm</t>
  </si>
  <si>
    <t>1 styck</t>
  </si>
  <si>
    <t>Pris per st</t>
  </si>
  <si>
    <t>8V00152</t>
  </si>
  <si>
    <t>Längd 2,4 m</t>
  </si>
  <si>
    <t>Längd 1,2 m</t>
  </si>
  <si>
    <t>Alu 5.5 x 20 mm</t>
  </si>
  <si>
    <r>
      <t>Standard kulörer:</t>
    </r>
    <r>
      <rPr>
        <b/>
        <sz val="8"/>
        <rFont val="Arial"/>
        <family val="2"/>
      </rPr>
      <t xml:space="preserve"> </t>
    </r>
    <r>
      <rPr>
        <b/>
        <i/>
        <sz val="8"/>
        <rFont val="Arial"/>
        <family val="2"/>
      </rPr>
      <t>Endast svart</t>
    </r>
  </si>
  <si>
    <t>Svart</t>
  </si>
  <si>
    <t>Ändlock</t>
  </si>
  <si>
    <t>Vindskiva 2</t>
  </si>
  <si>
    <t>Farmarskruv 4.8 x 35 mm</t>
  </si>
  <si>
    <t>Plegel Kondensskydd Flock</t>
  </si>
  <si>
    <t>På begäran</t>
  </si>
  <si>
    <t>Sand 0.5 kg</t>
  </si>
  <si>
    <t>Alu 5.5 x 35 mm</t>
  </si>
  <si>
    <t>1 påse</t>
  </si>
  <si>
    <t>8S00100</t>
  </si>
  <si>
    <t>Fotplåt 1</t>
  </si>
  <si>
    <t>Ståndskiva</t>
  </si>
  <si>
    <t>Terra och Plus</t>
  </si>
  <si>
    <t>Vinkelränna 1</t>
  </si>
  <si>
    <t>Planplåt</t>
  </si>
  <si>
    <t>Tätningsband 2-kupig</t>
  </si>
  <si>
    <t>Täckande längd 1700 mm</t>
  </si>
  <si>
    <t>Vinkelränna 2</t>
  </si>
  <si>
    <t>Monteringshylsa</t>
  </si>
  <si>
    <t>Tätningsband ventilerad Combi</t>
  </si>
  <si>
    <t>Längd 2000 mm</t>
  </si>
  <si>
    <r>
      <t>Fyll i tresiffrig färgkod i artikelnummer:</t>
    </r>
    <r>
      <rPr>
        <i/>
        <sz val="8"/>
        <rFont val="Arial"/>
        <family val="2"/>
      </rPr>
      <t xml:space="preserve">   ex 6041### - 6041</t>
    </r>
    <r>
      <rPr>
        <i/>
        <u/>
        <sz val="8"/>
        <rFont val="Arial"/>
        <family val="2"/>
      </rPr>
      <t>015</t>
    </r>
    <r>
      <rPr>
        <i/>
        <sz val="8"/>
        <rFont val="Arial"/>
        <family val="2"/>
      </rPr>
      <t xml:space="preserve"> </t>
    </r>
    <r>
      <rPr>
        <b/>
        <i/>
        <sz val="8"/>
        <rFont val="Arial"/>
        <family val="2"/>
      </rPr>
      <t>Nockpanna Terra Svart</t>
    </r>
  </si>
  <si>
    <t>Hängränna</t>
  </si>
  <si>
    <t>Rännkrok</t>
  </si>
  <si>
    <t>Stuprör</t>
  </si>
  <si>
    <t>Utkastare</t>
  </si>
  <si>
    <t>Renstratt uni</t>
  </si>
  <si>
    <t>Längd 4000 mm</t>
  </si>
  <si>
    <t>Plast</t>
  </si>
  <si>
    <t>100 mm</t>
  </si>
  <si>
    <t>125 mm</t>
  </si>
  <si>
    <t xml:space="preserve"> 90 mm</t>
  </si>
  <si>
    <t xml:space="preserve">  90 mm</t>
  </si>
  <si>
    <t>Fällbar utkastare</t>
  </si>
  <si>
    <t>Rännvinkel</t>
  </si>
  <si>
    <t>Rännskarv</t>
  </si>
  <si>
    <t>Rörvinkel</t>
  </si>
  <si>
    <t>Brunnsutkastare</t>
  </si>
  <si>
    <t>Inner</t>
  </si>
  <si>
    <t>70° Grader</t>
  </si>
  <si>
    <t>Omvikningskupa</t>
  </si>
  <si>
    <t>Rörsvep</t>
  </si>
  <si>
    <t>Mellanstycke</t>
  </si>
  <si>
    <t>Ytter</t>
  </si>
  <si>
    <t>Ränngavel</t>
  </si>
  <si>
    <t>Muff till renstratt</t>
  </si>
  <si>
    <t>Universal</t>
  </si>
  <si>
    <t>Påslag plåt</t>
  </si>
  <si>
    <t>Påslag tillbehör</t>
  </si>
  <si>
    <t>Påslag vattenavrinning</t>
  </si>
  <si>
    <t>Benämning</t>
  </si>
  <si>
    <t>Artikel</t>
  </si>
  <si>
    <t>Pris</t>
  </si>
  <si>
    <t>Nettopris</t>
  </si>
  <si>
    <t>Netto efter förp. rabatt</t>
  </si>
  <si>
    <t>Påslag</t>
  </si>
  <si>
    <t>1-kupig Plegel</t>
  </si>
  <si>
    <t>1-k TerraPlegel</t>
  </si>
  <si>
    <t>1-k PlusPlegel</t>
  </si>
  <si>
    <t>2-kupig Plegel</t>
  </si>
  <si>
    <t>2-k TerraPlegel</t>
  </si>
  <si>
    <t>2-k PlusPlegel</t>
  </si>
  <si>
    <t>2-kupig Hiload</t>
  </si>
  <si>
    <t>2-k TerraPlegel Hi Load</t>
  </si>
  <si>
    <t>1-kupig AluPlegel</t>
  </si>
  <si>
    <t>1-k AluPlegel</t>
  </si>
  <si>
    <t>TILLBEHÖR</t>
  </si>
  <si>
    <t>Nockpanna Terra</t>
  </si>
  <si>
    <t>6041###</t>
  </si>
  <si>
    <t>Nockpanna Plus</t>
  </si>
  <si>
    <t>6051###</t>
  </si>
  <si>
    <t>Nockpanna Alu</t>
  </si>
  <si>
    <t>6071###</t>
  </si>
  <si>
    <t>Ändlock Terra</t>
  </si>
  <si>
    <t>6140###</t>
  </si>
  <si>
    <t>Ändlock Plus</t>
  </si>
  <si>
    <t>6150###</t>
  </si>
  <si>
    <t>Ändlock Alu</t>
  </si>
  <si>
    <t>6170###</t>
  </si>
  <si>
    <t>Fotplåt 1 Terra</t>
  </si>
  <si>
    <t>6640###</t>
  </si>
  <si>
    <t>Fotplåt 1 Plus</t>
  </si>
  <si>
    <t>6650###</t>
  </si>
  <si>
    <t>Fotplåt 1 Alu</t>
  </si>
  <si>
    <t>6670###</t>
  </si>
  <si>
    <t>Vindskiva 1 Terra</t>
  </si>
  <si>
    <t>6440###</t>
  </si>
  <si>
    <t>Vindskiva 1 Plus</t>
  </si>
  <si>
    <t>6450###</t>
  </si>
  <si>
    <t>Vindskiva 1 Alu</t>
  </si>
  <si>
    <t>6470###</t>
  </si>
  <si>
    <t>Vindskiva 2 Terra</t>
  </si>
  <si>
    <t>6340###</t>
  </si>
  <si>
    <t>Vindskiva 2 Plus</t>
  </si>
  <si>
    <t>6350###</t>
  </si>
  <si>
    <t>Vindskiva 2 Alu</t>
  </si>
  <si>
    <t>6370###</t>
  </si>
  <si>
    <t>Vinkelränna 1 Alu</t>
  </si>
  <si>
    <t>6870###</t>
  </si>
  <si>
    <t>Vinkelränna 2 Alu</t>
  </si>
  <si>
    <t>6970###</t>
  </si>
  <si>
    <t>Ståndskiva Alu</t>
  </si>
  <si>
    <t>7070###</t>
  </si>
  <si>
    <t>Planplåt Terra</t>
  </si>
  <si>
    <t>7140###</t>
  </si>
  <si>
    <t>Planplåt Plus</t>
  </si>
  <si>
    <t>7150###</t>
  </si>
  <si>
    <t>7170###</t>
  </si>
  <si>
    <t>Skruv 4.8 x 20 mm</t>
  </si>
  <si>
    <t>Skruv 4.8 x 35 mm</t>
  </si>
  <si>
    <t>8163###</t>
  </si>
  <si>
    <t>Skruv Alu 5.5 x 20 mm</t>
  </si>
  <si>
    <t>Skruv Alu 5.5 x 35 mm</t>
  </si>
  <si>
    <t>8930###</t>
  </si>
  <si>
    <t>Bättringsfärg 0.5 l Alu</t>
  </si>
  <si>
    <t>8972###</t>
  </si>
  <si>
    <t>Sand 0,5 kg</t>
  </si>
  <si>
    <t>Sågklinga 180 mm</t>
  </si>
  <si>
    <t>Sågklinga 200 mm</t>
  </si>
  <si>
    <t>Vattenavrinning</t>
  </si>
  <si>
    <t>Rännvinkel inner</t>
  </si>
  <si>
    <t>Rännvinkel ytter</t>
  </si>
  <si>
    <t>90/125 mm</t>
  </si>
  <si>
    <t>90 mm</t>
  </si>
  <si>
    <t>VILLKOR</t>
  </si>
  <si>
    <t>Allmänna leveransvillkor:</t>
  </si>
  <si>
    <t>Leveranstid:</t>
  </si>
  <si>
    <t>Leveransvillkor:</t>
  </si>
  <si>
    <t>Betalningsvillkor:</t>
  </si>
  <si>
    <t>Giltighetstid:</t>
  </si>
  <si>
    <t>Prisangivelser:</t>
  </si>
  <si>
    <t>Alla priser i denna prislista är angivna exklusive moms.</t>
  </si>
  <si>
    <t>Fraktfri gräns:</t>
  </si>
  <si>
    <t>30 dagar netto. Vid försenad betalning debiteras dröjsmålsränta med 12% per år.</t>
  </si>
  <si>
    <t>Fyll i tresiffrig färgkod i artikelnummer:   ex 8700115### - 8700115015 Hängränna 125mm,  L=4m, 015-Svart</t>
  </si>
  <si>
    <t>Finns endast i svart-015 och tegelröd-740</t>
  </si>
  <si>
    <t>Renstratt lövis uni</t>
  </si>
  <si>
    <t>8162###</t>
  </si>
  <si>
    <t>125 mm uni</t>
  </si>
  <si>
    <t>Rabatt taksäkerhet</t>
  </si>
  <si>
    <r>
      <t>Kvantitetstillägg för orderstorlek &lt; 50 m</t>
    </r>
    <r>
      <rPr>
        <b/>
        <vertAlign val="superscript"/>
        <sz val="8"/>
        <rFont val="Arial"/>
        <family val="2"/>
      </rPr>
      <t>2</t>
    </r>
    <r>
      <rPr>
        <b/>
        <sz val="8"/>
        <rFont val="Arial"/>
        <family val="2"/>
      </rPr>
      <t>: SEK 250</t>
    </r>
  </si>
  <si>
    <t xml:space="preserve">För övriga artiklar kontakta Kami kundtjänst: </t>
  </si>
  <si>
    <r>
      <t>Standardkulörer:</t>
    </r>
    <r>
      <rPr>
        <b/>
        <i/>
        <sz val="8"/>
        <rFont val="Arial"/>
        <family val="2"/>
      </rPr>
      <t xml:space="preserve"> 015-Svart och 010-Vit. </t>
    </r>
  </si>
  <si>
    <t xml:space="preserve">Uppgifterna i denna prislista var korrekta vid publicering. Vi reserverar oss för förändringar som är ett resultat av den löpande produktutvecklingen. </t>
  </si>
  <si>
    <t>Längd 170 mm</t>
  </si>
  <si>
    <t>Längd 500 mm</t>
  </si>
  <si>
    <t>Combi plus</t>
  </si>
  <si>
    <t>Längd 3000 mm</t>
  </si>
  <si>
    <t>Påslag taksäkerhet</t>
  </si>
  <si>
    <t>Stuprör L=4000 mm</t>
  </si>
  <si>
    <t>Rabatt vattenavrinning</t>
  </si>
  <si>
    <t>Rabatt plåt</t>
  </si>
  <si>
    <t>Rabatt tbh</t>
  </si>
  <si>
    <t>Förp. rabatt plåt</t>
  </si>
  <si>
    <t>För nock, ståndskiva</t>
  </si>
  <si>
    <t>Skruv till rörsvep</t>
  </si>
  <si>
    <t>160 mm</t>
  </si>
  <si>
    <t>Rörskarv</t>
  </si>
  <si>
    <t>Bruttopris*</t>
  </si>
  <si>
    <t>*Bruttopriset beräknas enligt följande: bruttopris = nettopris x (1+x%), dvs 15% påslag ger bruttopris = nettopris x 1,15</t>
  </si>
  <si>
    <t>Andra kulörer kan offereras vid förfrågan</t>
  </si>
  <si>
    <t>Andra kulörer kan offereras vid föfrågan</t>
  </si>
  <si>
    <r>
      <t>Ø</t>
    </r>
    <r>
      <rPr>
        <i/>
        <sz val="8"/>
        <rFont val="Arial"/>
        <family val="2"/>
      </rPr>
      <t xml:space="preserve"> 75 - 160 mm</t>
    </r>
  </si>
  <si>
    <t>Takgenomföring för rör 75-160mm</t>
  </si>
  <si>
    <t>Nock 400</t>
  </si>
  <si>
    <t>Blank polyester</t>
  </si>
  <si>
    <t>Fotplåt 1 blank polyester</t>
  </si>
  <si>
    <t>Nock 400 blank polyester</t>
  </si>
  <si>
    <r>
      <t>AluPLEGEL</t>
    </r>
    <r>
      <rPr>
        <b/>
        <sz val="8"/>
        <rFont val="Calibri"/>
        <family val="2"/>
      </rPr>
      <t>®</t>
    </r>
    <r>
      <rPr>
        <b/>
        <i/>
        <sz val="8"/>
        <rFont val="Arial"/>
        <family val="2"/>
      </rPr>
      <t xml:space="preserve"> finns endast i 16N-Svart</t>
    </r>
  </si>
  <si>
    <t>Längd 100 m</t>
  </si>
  <si>
    <t>*Används vid läggning på läkt</t>
  </si>
  <si>
    <t>Takplåt med traditionellt falsat utseende, materialtjocklek 0,6 mm</t>
  </si>
  <si>
    <t>Planplåt blank polyester</t>
  </si>
  <si>
    <t>OBS! För denna produkt tillkommer fraktkostnad även vid avhämtning i Kalix.</t>
  </si>
  <si>
    <t>exkl. emballage</t>
  </si>
  <si>
    <t>Tätningslist 3x15mm</t>
  </si>
  <si>
    <r>
      <t>Kvantitetstillägg för orderstorlek &lt; 50 m</t>
    </r>
    <r>
      <rPr>
        <b/>
        <vertAlign val="superscript"/>
        <sz val="8"/>
        <rFont val="Arial"/>
        <family val="2"/>
      </rPr>
      <t>2</t>
    </r>
    <r>
      <rPr>
        <b/>
        <sz val="8"/>
        <rFont val="Arial"/>
        <family val="2"/>
      </rPr>
      <t>: SEK 750</t>
    </r>
  </si>
  <si>
    <t xml:space="preserve">Plegel </t>
  </si>
  <si>
    <t>250 styck/påse</t>
  </si>
  <si>
    <t>Plegel, Plus &amp; Terra</t>
  </si>
  <si>
    <t>Anslutningsplåt 2-kupig matt Pural</t>
  </si>
  <si>
    <t>Anslutningsplåt 1-kupig matt Pural</t>
  </si>
  <si>
    <t>6061###</t>
  </si>
  <si>
    <t>6160###</t>
  </si>
  <si>
    <t>6660###</t>
  </si>
  <si>
    <t>6460###</t>
  </si>
  <si>
    <t>6360###</t>
  </si>
  <si>
    <t>6860###</t>
  </si>
  <si>
    <t>6960###</t>
  </si>
  <si>
    <t>7060###</t>
  </si>
  <si>
    <t>7160###</t>
  </si>
  <si>
    <t>250 styck/paket</t>
  </si>
  <si>
    <t>Vinkelränna 1 blank polyester</t>
  </si>
  <si>
    <t>Vinkelränna 2 blank polyester</t>
  </si>
  <si>
    <t>Ståndskiva blank polyester</t>
  </si>
  <si>
    <t>Rännkrok, ställbar</t>
  </si>
  <si>
    <t>Ränngavel UNI</t>
  </si>
  <si>
    <t>Hängränna 125mm, L= 4 000mm</t>
  </si>
  <si>
    <r>
      <t>Rännvinkel inner 125mm, 90</t>
    </r>
    <r>
      <rPr>
        <b/>
        <sz val="10"/>
        <rFont val="Calibri"/>
        <family val="2"/>
      </rPr>
      <t>⁰</t>
    </r>
  </si>
  <si>
    <t>Rännvinkel ytter 125mm, 90⁰</t>
  </si>
  <si>
    <t>010-vit</t>
  </si>
  <si>
    <t>015-svart</t>
  </si>
  <si>
    <t>Omvikningskupa 90/125mm</t>
  </si>
  <si>
    <t>Mellanstycke 90mm, L=1 000mm</t>
  </si>
  <si>
    <t>Stuprör 90mm, L=2 500mm</t>
  </si>
  <si>
    <t>Stuprör 90mm, L=4 000mm</t>
  </si>
  <si>
    <r>
      <t>Rörvinkel 90mm, 70</t>
    </r>
    <r>
      <rPr>
        <b/>
        <sz val="10"/>
        <rFont val="Calibri"/>
        <family val="2"/>
      </rPr>
      <t>⁰</t>
    </r>
  </si>
  <si>
    <t>Rörsvep för sten, 90mm</t>
  </si>
  <si>
    <t>Rörsvep för trä, 90mm</t>
  </si>
  <si>
    <t>Utkastare 90mm</t>
  </si>
  <si>
    <t>Skruv för rännkrok, 4,8x35mm</t>
  </si>
  <si>
    <t>250st/pkt</t>
  </si>
  <si>
    <t>Stift till rörsvep för sten, 125mm</t>
  </si>
  <si>
    <t>Stift till rörsvep, 125mm</t>
  </si>
  <si>
    <t xml:space="preserve">För övriga artiklar och kulörer kontakta Kami kundtjänst: </t>
  </si>
  <si>
    <t>Hängränna L=4000 mm</t>
  </si>
  <si>
    <t>010-Vit</t>
  </si>
  <si>
    <t>Rännkrok ställbar</t>
  </si>
  <si>
    <t>Hängränna L=6000 mm</t>
  </si>
  <si>
    <t>Hängränna 125mm, L=6 000mm</t>
  </si>
  <si>
    <t>Mellanstycke 90mm, L=1000mm</t>
  </si>
  <si>
    <t>Stuprör 90mm, L=2500 mm</t>
  </si>
  <si>
    <t>Rörvinkel 90mm, 70°</t>
  </si>
  <si>
    <t>1-PLEGEL     1-kupig profil</t>
  </si>
  <si>
    <t>1-PLEGEL     2-kupig profil</t>
  </si>
  <si>
    <t>1 styck, L=450mm</t>
  </si>
  <si>
    <t>1-Plegel 1-kupig</t>
  </si>
  <si>
    <t>1-Plegel 2-kupig</t>
  </si>
  <si>
    <t>Purex™, blank poly och Alu</t>
  </si>
  <si>
    <t>Skruv för rännkrok, 4,8x35mm, 250st/pkt</t>
  </si>
  <si>
    <t>1 styck, L=1050mm</t>
  </si>
  <si>
    <t>7661###</t>
  </si>
  <si>
    <t>7761###</t>
  </si>
  <si>
    <t>7440###</t>
  </si>
  <si>
    <t>7450###</t>
  </si>
  <si>
    <t>7460###</t>
  </si>
  <si>
    <t>747016N</t>
  </si>
  <si>
    <t>7540###</t>
  </si>
  <si>
    <t>7550###</t>
  </si>
  <si>
    <t>7560###</t>
  </si>
  <si>
    <t>Blank polyester, 010-vit</t>
  </si>
  <si>
    <t>Blank polyester, 015-svart</t>
  </si>
  <si>
    <t>KAMI TP 0,5</t>
  </si>
  <si>
    <t>KAMI TP 0,6</t>
  </si>
  <si>
    <t>KAMI VP 0,5</t>
  </si>
  <si>
    <t xml:space="preserve">Fyll i tresiffrig färgkod i artikelnummer: </t>
  </si>
  <si>
    <t>Tätningsband KAMI TP</t>
  </si>
  <si>
    <t>Vindskiva KAMI TP</t>
  </si>
  <si>
    <t xml:space="preserve">Blank polyester </t>
  </si>
  <si>
    <t>104###</t>
  </si>
  <si>
    <t>105###</t>
  </si>
  <si>
    <t>106###</t>
  </si>
  <si>
    <t>204###</t>
  </si>
  <si>
    <t>205###</t>
  </si>
  <si>
    <t>206###</t>
  </si>
  <si>
    <t>224###</t>
  </si>
  <si>
    <r>
      <t>Ex. 104### - 104</t>
    </r>
    <r>
      <rPr>
        <i/>
        <u/>
        <sz val="8"/>
        <rFont val="Arial"/>
        <family val="2"/>
      </rPr>
      <t xml:space="preserve">015 </t>
    </r>
    <r>
      <rPr>
        <i/>
        <sz val="8"/>
        <rFont val="Arial"/>
        <family val="2"/>
      </rPr>
      <t xml:space="preserve"> </t>
    </r>
    <r>
      <rPr>
        <b/>
        <i/>
        <sz val="8"/>
        <rFont val="Arial"/>
        <family val="2"/>
      </rPr>
      <t>1-kupig TerraPlegel Svart</t>
    </r>
  </si>
  <si>
    <t>13716N</t>
  </si>
  <si>
    <t>6220###</t>
  </si>
  <si>
    <t>6620###</t>
  </si>
  <si>
    <t>7020###</t>
  </si>
  <si>
    <t>Vindskiva Kami TP blank polyester</t>
  </si>
  <si>
    <t>6820###</t>
  </si>
  <si>
    <t>6920###</t>
  </si>
  <si>
    <t>7120###</t>
  </si>
  <si>
    <t>KAMI VP 0,5 - för vägg</t>
  </si>
  <si>
    <t>6321###</t>
  </si>
  <si>
    <t>Turbosax TSHD</t>
  </si>
  <si>
    <t>Reservskär turbosax TSHDR</t>
  </si>
  <si>
    <t>Reservskär till turbosax TSHDR</t>
  </si>
  <si>
    <t>1 st</t>
  </si>
  <si>
    <t>KAMI Classic</t>
  </si>
  <si>
    <t xml:space="preserve">Längd: 1 000mm ≤ L ≤ 10 000mm </t>
  </si>
  <si>
    <t>Pris per rulle, 50m</t>
  </si>
  <si>
    <t>Pris per rulle, 25m</t>
  </si>
  <si>
    <t>Nockpanna blank polyester</t>
  </si>
  <si>
    <t>Ändlock blank polyester</t>
  </si>
  <si>
    <t>Vindskiva 1 blank polyester</t>
  </si>
  <si>
    <t>Vindskiva 2 blank polyester</t>
  </si>
  <si>
    <t>Steel profile sealer</t>
  </si>
  <si>
    <t>patron 0,3 l</t>
  </si>
  <si>
    <t>15st/förpackning</t>
  </si>
  <si>
    <t>KAMI Ströbricka, KSB</t>
  </si>
  <si>
    <t>KAMI Bärläkt, KBL</t>
  </si>
  <si>
    <t>Infästningsplåt, KIPR</t>
  </si>
  <si>
    <t>KAMI Ströläkt, KSL</t>
  </si>
  <si>
    <t>Självborrande skruv, 4,8x60mm</t>
  </si>
  <si>
    <t>Galv</t>
  </si>
  <si>
    <t>Längd 150 mm</t>
  </si>
  <si>
    <t>Längd 3,7 m</t>
  </si>
  <si>
    <t>Längd 4,7 m</t>
  </si>
  <si>
    <t>100 styck/paket</t>
  </si>
  <si>
    <t>KAMI Ströläkt, KSL L=4700mm</t>
  </si>
  <si>
    <t>KAMI Infästningsplåt, KIPR</t>
  </si>
  <si>
    <t>Självborrande skruv 4,8x60mm 100 pack</t>
  </si>
  <si>
    <t>KAMI Bärläkt, KBL L=3700mm</t>
  </si>
  <si>
    <t>Blank polyester, 418-röd</t>
  </si>
  <si>
    <t>Blank polyester, 740-tegelröd</t>
  </si>
  <si>
    <t>6420###</t>
  </si>
  <si>
    <t>6320###</t>
  </si>
  <si>
    <t>6021###</t>
  </si>
  <si>
    <t>6120###</t>
  </si>
  <si>
    <r>
      <t>Standardkulörer:</t>
    </r>
    <r>
      <rPr>
        <b/>
        <i/>
        <sz val="8"/>
        <rFont val="Arial"/>
        <family val="2"/>
      </rPr>
      <t xml:space="preserve"> 015-Svart  035-Grå  418-Röd  740-Tegelröd</t>
    </r>
    <r>
      <rPr>
        <i/>
        <sz val="8"/>
        <rFont val="Arial"/>
        <family val="2"/>
      </rPr>
      <t xml:space="preserve">           </t>
    </r>
  </si>
  <si>
    <r>
      <rPr>
        <b/>
        <i/>
        <u/>
        <sz val="8"/>
        <rFont val="Arial"/>
        <family val="2"/>
      </rPr>
      <t>Standardkulörer för KAMI Classic</t>
    </r>
    <r>
      <rPr>
        <b/>
        <i/>
        <sz val="8"/>
        <rFont val="Arial"/>
        <family val="2"/>
      </rPr>
      <t>: 015-svart, 742-tegelröd, 758-röd, 087-grå, 044-mörk silvermetallic,</t>
    </r>
  </si>
  <si>
    <t>045-silvermetallic, 975-ärggrön, 135-aluzink</t>
  </si>
  <si>
    <t xml:space="preserve">AluPlegel: 16N-Svart </t>
  </si>
  <si>
    <t>Blank polyester: 015-svart, 740-tegelröd och 015-vit, 418-röd, 035-grå</t>
  </si>
  <si>
    <t>Torx 20</t>
  </si>
  <si>
    <t>Bockningsverktyg för KAMI Classic</t>
  </si>
  <si>
    <t>L=2000mm</t>
  </si>
  <si>
    <t>FCA Kami AB i Kalix, Sverige, enligt Incoterms 2010.</t>
  </si>
  <si>
    <t>ABM 07 med ändringar och tillägg enligt denna prislista. Vid en eventuell reklamation skall KAMI AB alltid ha rätt att, och erbjudas möjlighet att, inspektera reklamerat material. Vid berättigad reklamation skall KAMI AB:s ersättningsansvar begränsas till leverans av nytt felfritt material.</t>
  </si>
  <si>
    <t>Vid beställning över SEK 50 000 netto exklusive emballage. Leveransvillkor är då DAP leveransadress inom Sverige vid ett leveranstillfälle enligt Incoterms 2010.</t>
  </si>
  <si>
    <t>Specialpaketering*: SEK 400/pall</t>
  </si>
  <si>
    <t>*Gäller då order ska delas upp på fler pallar än emballering enligt KAMI standard</t>
  </si>
  <si>
    <t>2-kupigt, total bygghöjd = 41mm</t>
  </si>
  <si>
    <t>1-kupigt, total bygghöjd = 51mm</t>
  </si>
  <si>
    <t>KAMI TP/VP 0,5: 015-svart, 418-röd, 740-tegelröd, 010-vit</t>
  </si>
  <si>
    <t>KAMI TP 0,6: 015-svart</t>
  </si>
  <si>
    <t>KAMI TP 0,5 &amp; 0,6</t>
  </si>
  <si>
    <t>t=0,5mm</t>
  </si>
  <si>
    <t>t=0,6mm</t>
  </si>
  <si>
    <t>KAMI Pannplåt</t>
  </si>
  <si>
    <t>KAMI Classic och Pannplåt: 015-svart, 742-tegelröd, 758-röd, 087-grå, 044-mörk silvermetallic, 045-silvermetallic,</t>
  </si>
  <si>
    <t>KAMI Pannplåt med rillor, materialtjocklek 0,6 mm</t>
  </si>
  <si>
    <t>Längd 2,345 m</t>
  </si>
  <si>
    <t>Längd 1,255 m</t>
  </si>
  <si>
    <t>Skruvsats M10x20 6st</t>
  </si>
  <si>
    <t>KAMI Renoveringsläkt, L=3m</t>
  </si>
  <si>
    <t xml:space="preserve">Längd: 500mm ≤ L ≤ 10 000mm </t>
  </si>
  <si>
    <t>Vindskiva för KAMI Pannplåt</t>
  </si>
  <si>
    <t>Fotplåt för KAMI Pannplåt</t>
  </si>
  <si>
    <r>
      <rPr>
        <b/>
        <i/>
        <u/>
        <sz val="8"/>
        <rFont val="Arial"/>
        <family val="2"/>
      </rPr>
      <t>Standardkulörer för KAMI Pannplåt</t>
    </r>
    <r>
      <rPr>
        <b/>
        <i/>
        <sz val="8"/>
        <rFont val="Arial"/>
        <family val="2"/>
      </rPr>
      <t>: 015-svart, 742-tegelröd, 758-röd, 087-grå, 044-mörk silvermetallic,</t>
    </r>
  </si>
  <si>
    <t>Tätningsband för KAMI Pannplåt</t>
  </si>
  <si>
    <t>Renstratt "Lövis", 90mm</t>
  </si>
  <si>
    <t>Längd 1000 mm</t>
  </si>
  <si>
    <t>975-ärggrön, 135-aluzink. Pannplåt levereras även i galvat utförande: 0GA-Galv Z350</t>
  </si>
  <si>
    <t>4100###</t>
  </si>
  <si>
    <t>4160###</t>
  </si>
  <si>
    <t>4163###</t>
  </si>
  <si>
    <t>4166###</t>
  </si>
  <si>
    <t>Tätningsband 2-kupig, 1m</t>
  </si>
  <si>
    <t>Tätningsband 1-kupig, 1m</t>
  </si>
  <si>
    <t>Tätningsband KAMI TP, 1m</t>
  </si>
  <si>
    <t>Tätningsband combi, 1m</t>
  </si>
  <si>
    <t>Skruv för KAMI Pannplåt, 4.8 x 20 mm</t>
  </si>
  <si>
    <t>250 styck/pkt</t>
  </si>
  <si>
    <t>Pannplåt</t>
  </si>
  <si>
    <t>Skruv för KAMI Pannplåt, 4.8 x 35 mm</t>
  </si>
  <si>
    <t>4182###</t>
  </si>
  <si>
    <t>4181###</t>
  </si>
  <si>
    <t>Anpassad för anslutning direkt till markavlopp 110mm</t>
  </si>
  <si>
    <t>045-silvermetallic, 975-ärggrön, 135-aluzink, 0GA-Galv Z350</t>
  </si>
  <si>
    <r>
      <t>Fyll i tresiffrig färgkod i artikelnummer:</t>
    </r>
    <r>
      <rPr>
        <i/>
        <sz val="8"/>
        <rFont val="Arial"/>
        <family val="2"/>
      </rPr>
      <t xml:space="preserve">   ex 4160### - 4160</t>
    </r>
    <r>
      <rPr>
        <i/>
        <u/>
        <sz val="8"/>
        <rFont val="Arial"/>
        <family val="2"/>
      </rPr>
      <t xml:space="preserve">758 </t>
    </r>
    <r>
      <rPr>
        <b/>
        <i/>
        <sz val="8"/>
        <rFont val="Arial"/>
        <family val="2"/>
      </rPr>
      <t>Nock röd</t>
    </r>
  </si>
  <si>
    <t xml:space="preserve">Tätningsband 1-kupig </t>
  </si>
  <si>
    <t>OBS! Frakt och emballage tillkommer!</t>
  </si>
  <si>
    <t>Leverans från vår fabrik ca 5-10 arbetsdagar efter order och godkänd materialspecifikation. Oförutsedda avvikelser kan förekomma, kontakta KAMI för aktuell leveranstid.</t>
  </si>
  <si>
    <t>Green Coat PRO</t>
  </si>
  <si>
    <t>Tillägg sound control</t>
  </si>
  <si>
    <t>400###</t>
  </si>
  <si>
    <t>401###</t>
  </si>
  <si>
    <t>KAMI Classic sound control</t>
  </si>
  <si>
    <r>
      <t>Ex. 400### - 400</t>
    </r>
    <r>
      <rPr>
        <i/>
        <u/>
        <sz val="8"/>
        <rFont val="Arial"/>
        <family val="2"/>
      </rPr>
      <t>135</t>
    </r>
    <r>
      <rPr>
        <i/>
        <sz val="8"/>
        <rFont val="Arial"/>
        <family val="2"/>
      </rPr>
      <t xml:space="preserve"> </t>
    </r>
    <r>
      <rPr>
        <b/>
        <i/>
        <sz val="8"/>
        <rFont val="Arial"/>
        <family val="2"/>
      </rPr>
      <t>KAMI Classic i aluzinkutförande</t>
    </r>
  </si>
  <si>
    <t>Anslutningsplåt</t>
  </si>
  <si>
    <t>1-kupig Matt Pural</t>
  </si>
  <si>
    <t>2-kupig Matt Pural</t>
  </si>
  <si>
    <t>Pulpetnock</t>
  </si>
  <si>
    <t>8165###</t>
  </si>
  <si>
    <t>KAMI Classic montageskruv 4,2x25mm</t>
  </si>
  <si>
    <t>KAMI Classic Coronaskruv 4,8x23mm</t>
  </si>
  <si>
    <t>Pulpetnock Terra</t>
  </si>
  <si>
    <t>Pulpetnock Plus</t>
  </si>
  <si>
    <t>Pulpetnock Plegel</t>
  </si>
  <si>
    <t>Pulpetnock blank polyester</t>
  </si>
  <si>
    <t>KAMI Classic Nock</t>
  </si>
  <si>
    <t>KAMI Classic Fotplåt</t>
  </si>
  <si>
    <t>KAMI Classic Vindskiva</t>
  </si>
  <si>
    <t>KAMI Classic Vinkelränna</t>
  </si>
  <si>
    <t>KAMI Classic Ståndskiva, tvärs fals</t>
  </si>
  <si>
    <t>KAMI Classic Ståndskiva, längs fals</t>
  </si>
  <si>
    <t>KAMI Classic Pulpetnock</t>
  </si>
  <si>
    <t>4072###</t>
  </si>
  <si>
    <t>4070###</t>
  </si>
  <si>
    <t>4074###</t>
  </si>
  <si>
    <t>4076###</t>
  </si>
  <si>
    <t>4077###</t>
  </si>
  <si>
    <t>KAMI Classic T-band 3x10mm, 25m rulle</t>
  </si>
  <si>
    <t>KAMI Classic dämplist 4x90mm, 50m rulle</t>
  </si>
  <si>
    <t xml:space="preserve">Bättringsfärg </t>
  </si>
  <si>
    <t>8960###</t>
  </si>
  <si>
    <t>KAMI Classic bättringsfärg, stift 12ml</t>
  </si>
  <si>
    <t>KAMI Classic/pannpl</t>
  </si>
  <si>
    <t>Förp.</t>
  </si>
  <si>
    <t>Runotex Tix för KAMI Classic 0,3l</t>
  </si>
  <si>
    <t>4075###</t>
  </si>
  <si>
    <t>4078###</t>
  </si>
  <si>
    <t>burk, 0,5l</t>
  </si>
  <si>
    <t>stift, 12ml</t>
  </si>
  <si>
    <t>Taksteg profilerade plåttak, 15-pack</t>
  </si>
  <si>
    <t xml:space="preserve">Taksteg profilerade plåttak lösa </t>
  </si>
  <si>
    <t>inkl EPDM och skruv</t>
  </si>
  <si>
    <t>inkl EPDM</t>
  </si>
  <si>
    <t>Profildurk snörasskydd</t>
  </si>
  <si>
    <t>Profildurk snörasskydd 2,345m</t>
  </si>
  <si>
    <t>Profildurk snörasskydd 1,255m</t>
  </si>
  <si>
    <t>Låssats räckesrör/profildurk</t>
  </si>
  <si>
    <t>EPDM konsol profilerade plåttak</t>
  </si>
  <si>
    <t>Konsol profilerade plåttak/släta tak lång</t>
  </si>
  <si>
    <t>Isstopp räckesrör/profildurk</t>
  </si>
  <si>
    <t xml:space="preserve">Räckesrör 2,4m </t>
  </si>
  <si>
    <t>Gångbrygga</t>
  </si>
  <si>
    <t>Gångbrygga 2,4m</t>
  </si>
  <si>
    <t>Gångbrygga 1,2m</t>
  </si>
  <si>
    <t>Överdel bryggkonsol</t>
  </si>
  <si>
    <t>Falsfäste klicktak</t>
  </si>
  <si>
    <t>Falsfäste takstege/gångbrygga i takfall</t>
  </si>
  <si>
    <t>Skruvsats självborrande skruv 6st</t>
  </si>
  <si>
    <t>Pris per sats (6st)</t>
  </si>
  <si>
    <t>6P40###</t>
  </si>
  <si>
    <t>6P50###</t>
  </si>
  <si>
    <t>6P60###</t>
  </si>
  <si>
    <t>6P20###</t>
  </si>
  <si>
    <t xml:space="preserve">Nock för KAMI Pannplåt </t>
  </si>
  <si>
    <t>KAMI Classic nockstöd</t>
  </si>
  <si>
    <t>KAMI Classic nockstöd vent</t>
  </si>
  <si>
    <t>407V###</t>
  </si>
  <si>
    <t>4073###</t>
  </si>
  <si>
    <t>KAMI Classic nockstöd löpande</t>
  </si>
  <si>
    <t>407L###</t>
  </si>
  <si>
    <t>OBS! taklutning skall anges vid beställning</t>
  </si>
  <si>
    <r>
      <t>Fyll i tresiffrig färgkod i artikelnummer:</t>
    </r>
    <r>
      <rPr>
        <i/>
        <sz val="8"/>
        <rFont val="Arial"/>
        <family val="2"/>
      </rPr>
      <t xml:space="preserve">   ex 4070### - 4070</t>
    </r>
    <r>
      <rPr>
        <i/>
        <u/>
        <sz val="8"/>
        <rFont val="Arial"/>
        <family val="2"/>
      </rPr>
      <t>758</t>
    </r>
    <r>
      <rPr>
        <i/>
        <sz val="8"/>
        <rFont val="Arial"/>
        <family val="2"/>
      </rPr>
      <t xml:space="preserve"> </t>
    </r>
    <r>
      <rPr>
        <b/>
        <i/>
        <sz val="8"/>
        <rFont val="Arial"/>
        <family val="2"/>
      </rPr>
      <t>Nock röd</t>
    </r>
  </si>
  <si>
    <t>OBS! Ange taklutning vid beställning</t>
  </si>
  <si>
    <t>2-k Plegel</t>
  </si>
  <si>
    <t xml:space="preserve">1-k Plegel </t>
  </si>
  <si>
    <t>Nockpanna Plegel</t>
  </si>
  <si>
    <t>Ändlock Plegel</t>
  </si>
  <si>
    <t>Fotplåt 1 Plegel</t>
  </si>
  <si>
    <t>Vindskiva 1 Plegel</t>
  </si>
  <si>
    <t>Vindskiva 2 Plegel</t>
  </si>
  <si>
    <t>Vinkelränna 1 Plegel</t>
  </si>
  <si>
    <t>Vinkelränna 2 Plegel</t>
  </si>
  <si>
    <t>Ståndskiva Plegel</t>
  </si>
  <si>
    <t>Planplåt Plegel</t>
  </si>
  <si>
    <t>Plegel</t>
  </si>
  <si>
    <t>Green Coat</t>
  </si>
  <si>
    <t>Skarvsats tak/fasadstege</t>
  </si>
  <si>
    <t xml:space="preserve">Tak/fasadstege 2,4m </t>
  </si>
  <si>
    <t xml:space="preserve">Tak/fasadstege 1,5m </t>
  </si>
  <si>
    <t>Konsol TS/GB i takfall</t>
  </si>
  <si>
    <t>Låssats takstege</t>
  </si>
  <si>
    <t>Trappsteg takstege</t>
  </si>
  <si>
    <t>Infästningssats TS/GB i takfall prof. plåt</t>
  </si>
  <si>
    <t>Glidskydd takpannor/prof. plåt inkl. skruv</t>
  </si>
  <si>
    <t>Glidskydd takstege</t>
  </si>
  <si>
    <t>Skruvsats konsol prof. plåt exkl EPDM</t>
  </si>
  <si>
    <t>Tak/fasadstege</t>
  </si>
  <si>
    <t>Längd 2,4m</t>
  </si>
  <si>
    <t>Täckande bredd 466 mm</t>
  </si>
  <si>
    <t>Längd 1,5m</t>
  </si>
  <si>
    <t>Vit</t>
  </si>
  <si>
    <t>Silver</t>
  </si>
  <si>
    <t xml:space="preserve">Denna prislista gäller från 2020-04-01. Prisförändringar aviseras med 30 dagars varsel.
</t>
  </si>
  <si>
    <t>KAMI Classic Skarvprofil</t>
  </si>
  <si>
    <t>4071###</t>
  </si>
  <si>
    <t>Standardkulörer taksäkerhet:</t>
  </si>
  <si>
    <t>015-svart, 044-mörk silver, 045-silver, 087-grå, 418-m.röd, 740-tegelröd</t>
  </si>
  <si>
    <t>8630###</t>
  </si>
  <si>
    <t>8631###</t>
  </si>
  <si>
    <t>8632###</t>
  </si>
  <si>
    <t>8634###</t>
  </si>
  <si>
    <t>8670###</t>
  </si>
  <si>
    <t>8639###</t>
  </si>
  <si>
    <t>8633###</t>
  </si>
  <si>
    <t>8635###</t>
  </si>
  <si>
    <t>8655###</t>
  </si>
  <si>
    <t>8610###</t>
  </si>
  <si>
    <t>8611###</t>
  </si>
  <si>
    <t>8616###</t>
  </si>
  <si>
    <t>8620###</t>
  </si>
  <si>
    <t>8621###</t>
  </si>
  <si>
    <t>8612###</t>
  </si>
  <si>
    <t>8622###</t>
  </si>
  <si>
    <t>8641###</t>
  </si>
  <si>
    <t>8637###</t>
  </si>
  <si>
    <t>8638###</t>
  </si>
  <si>
    <t>8619###</t>
  </si>
  <si>
    <t>8650###</t>
  </si>
  <si>
    <r>
      <t>Fyll i tresiffrig färgkod i artikelnummer:</t>
    </r>
    <r>
      <rPr>
        <i/>
        <sz val="8"/>
        <rFont val="Arial"/>
        <family val="2"/>
      </rPr>
      <t xml:space="preserve">   ex 8634### - 8634</t>
    </r>
    <r>
      <rPr>
        <i/>
        <u/>
        <sz val="8"/>
        <rFont val="Arial"/>
        <family val="2"/>
      </rPr>
      <t>015</t>
    </r>
    <r>
      <rPr>
        <i/>
        <sz val="8"/>
        <rFont val="Arial"/>
        <family val="2"/>
      </rPr>
      <t xml:space="preserve"> </t>
    </r>
    <r>
      <rPr>
        <b/>
        <i/>
        <sz val="8"/>
        <rFont val="Arial"/>
        <family val="2"/>
      </rPr>
      <t>Konsol TS/GB i takfall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</si>
</sst>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28" x14ac:knownFonts="1">
    <font>
      <sz val="11"/>
      <color theme="1"/>
      <name val="Calibri"/>
      <family val="2"/>
      <scheme val="minor"/>
    </font>
    <font>
      <b/>
      <sz val="14"/>
      <name val="Arial"/>
      <family val="2"/>
    </font>
    <font>
      <b/>
      <sz val="12"/>
      <name val="Arial"/>
      <family val="2"/>
    </font>
    <font>
      <b/>
      <sz val="10"/>
      <name val="Arial"/>
      <family val="2"/>
    </font>
    <font>
      <i/>
      <sz val="8"/>
      <name val="Arial"/>
      <family val="2"/>
    </font>
    <font>
      <u/>
      <sz val="10"/>
      <color indexed="12"/>
      <name val="Arial"/>
      <family val="2"/>
    </font>
    <font>
      <i/>
      <u/>
      <sz val="8"/>
      <name val="Arial"/>
      <family val="2"/>
    </font>
    <font>
      <sz val="8"/>
      <name val="Arial"/>
      <family val="2"/>
    </font>
    <font>
      <b/>
      <sz val="8"/>
      <name val="Arial"/>
      <family val="2"/>
    </font>
    <font>
      <i/>
      <u/>
      <sz val="10"/>
      <name val="Arial"/>
      <family val="2"/>
    </font>
    <font>
      <b/>
      <i/>
      <u/>
      <sz val="8"/>
      <name val="Arial"/>
      <family val="2"/>
    </font>
    <font>
      <b/>
      <i/>
      <sz val="8"/>
      <name val="Arial"/>
      <family val="2"/>
    </font>
    <font>
      <sz val="10"/>
      <name val="Arial"/>
      <family val="2"/>
    </font>
    <font>
      <u/>
      <sz val="10"/>
      <name val="Arial"/>
      <family val="2"/>
    </font>
    <font>
      <i/>
      <sz val="12"/>
      <name val="Arial"/>
      <family val="2"/>
    </font>
    <font>
      <b/>
      <i/>
      <sz val="12"/>
      <name val="Arial"/>
      <family val="2"/>
    </font>
    <font>
      <b/>
      <i/>
      <sz val="10"/>
      <name val="Arial"/>
      <family val="2"/>
    </font>
    <font>
      <i/>
      <sz val="10"/>
      <name val="Arial"/>
      <family val="2"/>
    </font>
    <font>
      <b/>
      <u/>
      <sz val="11"/>
      <name val="Arial"/>
      <family val="2"/>
    </font>
    <font>
      <b/>
      <sz val="11"/>
      <name val="Book Antiqua"/>
      <family val="1"/>
    </font>
    <font>
      <b/>
      <vertAlign val="superscript"/>
      <sz val="8"/>
      <name val="Arial"/>
      <family val="2"/>
    </font>
    <font>
      <sz val="11"/>
      <color theme="1"/>
      <name val="Calibri"/>
      <family val="2"/>
      <scheme val="minor"/>
    </font>
    <font>
      <b/>
      <sz val="8"/>
      <name val="Calibri"/>
      <family val="2"/>
    </font>
    <font>
      <b/>
      <sz val="10"/>
      <name val="Calibri"/>
      <family val="2"/>
    </font>
    <font>
      <b/>
      <sz val="10"/>
      <color rgb="FFFF0000"/>
      <name val="Arial"/>
      <family val="2"/>
    </font>
    <font>
      <sz val="10"/>
      <color theme="0"/>
      <name val="Arial"/>
      <family val="2"/>
    </font>
    <font>
      <b/>
      <i/>
      <sz val="10"/>
      <color theme="0"/>
      <name val="Arial"/>
      <family val="2"/>
    </font>
    <font>
      <i/>
      <sz val="10"/>
      <color theme="0"/>
      <name val="Arial"/>
      <family val="2"/>
    </font>
  </fonts>
  <fills count="2">
    <fill>
      <patternFill patternType="none"/>
    </fill>
    <fill>
      <patternFill patternType="gray125"/>
    </fill>
  </fills>
  <borders count="12">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2" fillId="0" borderId="0"/>
    <xf numFmtId="9" fontId="12" fillId="0" borderId="0" applyFont="0" applyFill="0" applyBorder="0" applyAlignment="0" applyProtection="0"/>
  </cellStyleXfs>
  <cellXfs count="293">
    <xf numFmtId="0" fontId="0" fillId="0" borderId="0" xfId="0"/>
    <xf numFmtId="0" fontId="6" fillId="0" borderId="0" xfId="1" applyFont="1" applyBorder="1" applyAlignment="1" applyProtection="1"/>
    <xf numFmtId="0" fontId="1" fillId="0" borderId="0" xfId="2" applyFont="1"/>
    <xf numFmtId="0" fontId="12" fillId="0" borderId="0" xfId="2"/>
    <xf numFmtId="0" fontId="2" fillId="0" borderId="0" xfId="2" applyFont="1" applyBorder="1"/>
    <xf numFmtId="0" fontId="12" fillId="0" borderId="0" xfId="2" applyBorder="1"/>
    <xf numFmtId="0" fontId="2" fillId="0" borderId="1" xfId="2" applyFont="1" applyBorder="1"/>
    <xf numFmtId="0" fontId="12" fillId="0" borderId="1" xfId="2" applyBorder="1"/>
    <xf numFmtId="0" fontId="3" fillId="0" borderId="0" xfId="2" applyFont="1" applyBorder="1"/>
    <xf numFmtId="0" fontId="4" fillId="0" borderId="0" xfId="2" applyFont="1" applyBorder="1"/>
    <xf numFmtId="0" fontId="6" fillId="0" borderId="0" xfId="2" applyFont="1" applyBorder="1" applyAlignment="1">
      <alignment horizontal="center"/>
    </xf>
    <xf numFmtId="2" fontId="12" fillId="0" borderId="0" xfId="2" applyNumberFormat="1" applyBorder="1" applyAlignment="1">
      <alignment horizontal="center"/>
    </xf>
    <xf numFmtId="0" fontId="8" fillId="0" borderId="0" xfId="2" applyFont="1" applyBorder="1"/>
    <xf numFmtId="1" fontId="12" fillId="0" borderId="0" xfId="2" applyNumberFormat="1" applyBorder="1" applyAlignment="1">
      <alignment horizontal="right"/>
    </xf>
    <xf numFmtId="164" fontId="8" fillId="0" borderId="0" xfId="2" applyNumberFormat="1" applyFont="1" applyBorder="1" applyAlignment="1">
      <alignment horizontal="center"/>
    </xf>
    <xf numFmtId="9" fontId="8" fillId="0" borderId="0" xfId="2" applyNumberFormat="1" applyFont="1" applyBorder="1" applyAlignment="1">
      <alignment horizontal="left"/>
    </xf>
    <xf numFmtId="49" fontId="12" fillId="0" borderId="0" xfId="2" applyNumberFormat="1" applyBorder="1" applyAlignment="1">
      <alignment horizontal="right"/>
    </xf>
    <xf numFmtId="9" fontId="8" fillId="0" borderId="0" xfId="2" applyNumberFormat="1" applyFont="1" applyBorder="1" applyAlignment="1">
      <alignment horizontal="center"/>
    </xf>
    <xf numFmtId="49" fontId="12" fillId="0" borderId="1" xfId="2" applyNumberFormat="1" applyBorder="1" applyAlignment="1">
      <alignment horizontal="right"/>
    </xf>
    <xf numFmtId="49" fontId="12" fillId="0" borderId="0" xfId="2" applyNumberFormat="1" applyBorder="1"/>
    <xf numFmtId="0" fontId="9" fillId="0" borderId="0" xfId="2" applyFont="1" applyBorder="1"/>
    <xf numFmtId="0" fontId="9" fillId="0" borderId="0" xfId="2" applyFont="1" applyBorder="1" applyAlignment="1">
      <alignment horizontal="center"/>
    </xf>
    <xf numFmtId="0" fontId="12" fillId="0" borderId="0" xfId="2" applyNumberFormat="1" applyBorder="1" applyAlignment="1">
      <alignment horizontal="center"/>
    </xf>
    <xf numFmtId="0" fontId="12" fillId="0" borderId="0" xfId="2" applyBorder="1" applyAlignment="1">
      <alignment horizontal="center"/>
    </xf>
    <xf numFmtId="0" fontId="12" fillId="0" borderId="0" xfId="2" applyFill="1" applyBorder="1" applyAlignment="1">
      <alignment horizontal="center"/>
    </xf>
    <xf numFmtId="0" fontId="12" fillId="0" borderId="0" xfId="2" applyNumberFormat="1" applyFill="1" applyBorder="1" applyAlignment="1">
      <alignment horizontal="center"/>
    </xf>
    <xf numFmtId="0" fontId="12" fillId="0" borderId="0" xfId="2" applyFill="1" applyBorder="1"/>
    <xf numFmtId="0" fontId="10" fillId="0" borderId="1" xfId="2" applyFont="1" applyBorder="1"/>
    <xf numFmtId="49" fontId="4" fillId="0" borderId="1" xfId="2" applyNumberFormat="1" applyFont="1" applyBorder="1"/>
    <xf numFmtId="0" fontId="11" fillId="0" borderId="1" xfId="2" applyFont="1" applyBorder="1"/>
    <xf numFmtId="0" fontId="4" fillId="0" borderId="1" xfId="2" applyFont="1" applyBorder="1"/>
    <xf numFmtId="0" fontId="7" fillId="0" borderId="1" xfId="2" applyFont="1" applyBorder="1"/>
    <xf numFmtId="0" fontId="11" fillId="0" borderId="0" xfId="2" applyFont="1" applyBorder="1"/>
    <xf numFmtId="0" fontId="7" fillId="0" borderId="0" xfId="2" applyFont="1" applyBorder="1"/>
    <xf numFmtId="0" fontId="11" fillId="0" borderId="0" xfId="2" applyFont="1" applyFill="1" applyBorder="1"/>
    <xf numFmtId="0" fontId="6" fillId="0" borderId="0" xfId="2" applyFont="1" applyBorder="1"/>
    <xf numFmtId="2" fontId="4" fillId="0" borderId="0" xfId="2" applyNumberFormat="1" applyFont="1" applyBorder="1" applyAlignment="1">
      <alignment horizontal="center"/>
    </xf>
    <xf numFmtId="0" fontId="10" fillId="0" borderId="0" xfId="2" applyFont="1" applyFill="1" applyBorder="1"/>
    <xf numFmtId="0" fontId="4" fillId="0" borderId="0" xfId="2" applyFont="1" applyFill="1" applyBorder="1"/>
    <xf numFmtId="49" fontId="4" fillId="0" borderId="0" xfId="2" applyNumberFormat="1" applyFont="1" applyBorder="1" applyAlignment="1">
      <alignment horizontal="right"/>
    </xf>
    <xf numFmtId="9" fontId="11" fillId="0" borderId="0" xfId="2" applyNumberFormat="1" applyFont="1" applyBorder="1" applyAlignment="1">
      <alignment horizontal="center"/>
    </xf>
    <xf numFmtId="0" fontId="7" fillId="0" borderId="2" xfId="2" applyFont="1" applyBorder="1"/>
    <xf numFmtId="49" fontId="7" fillId="0" borderId="2" xfId="2" applyNumberFormat="1" applyFont="1" applyBorder="1" applyAlignment="1">
      <alignment horizontal="right"/>
    </xf>
    <xf numFmtId="0" fontId="4" fillId="0" borderId="2" xfId="2" applyFont="1" applyBorder="1"/>
    <xf numFmtId="49" fontId="4" fillId="0" borderId="2" xfId="2" applyNumberFormat="1" applyFont="1" applyBorder="1" applyAlignment="1">
      <alignment horizontal="right"/>
    </xf>
    <xf numFmtId="0" fontId="12" fillId="0" borderId="1" xfId="2" applyBorder="1" applyAlignment="1">
      <alignment horizontal="left"/>
    </xf>
    <xf numFmtId="0" fontId="12" fillId="0" borderId="1" xfId="2" applyBorder="1" applyAlignment="1">
      <alignment horizontal="right"/>
    </xf>
    <xf numFmtId="49" fontId="12" fillId="0" borderId="1" xfId="2" applyNumberFormat="1" applyBorder="1" applyAlignment="1">
      <alignment horizontal="left"/>
    </xf>
    <xf numFmtId="0" fontId="12" fillId="0" borderId="0" xfId="2" applyBorder="1" applyAlignment="1">
      <alignment horizontal="left"/>
    </xf>
    <xf numFmtId="0" fontId="12" fillId="0" borderId="0" xfId="2" applyBorder="1" applyAlignment="1">
      <alignment horizontal="right"/>
    </xf>
    <xf numFmtId="49" fontId="12" fillId="0" borderId="0" xfId="2" applyNumberFormat="1" applyBorder="1" applyAlignment="1">
      <alignment horizontal="left"/>
    </xf>
    <xf numFmtId="0" fontId="6" fillId="0" borderId="0" xfId="1" applyFont="1" applyBorder="1" applyAlignment="1" applyProtection="1">
      <alignment horizontal="left"/>
    </xf>
    <xf numFmtId="0" fontId="6" fillId="0" borderId="0" xfId="2" applyFont="1" applyBorder="1" applyAlignment="1">
      <alignment horizontal="right"/>
    </xf>
    <xf numFmtId="0" fontId="9" fillId="0" borderId="0" xfId="2" applyFont="1" applyBorder="1" applyAlignment="1">
      <alignment horizontal="right"/>
    </xf>
    <xf numFmtId="2" fontId="12" fillId="0" borderId="0" xfId="2" applyNumberFormat="1" applyBorder="1" applyAlignment="1">
      <alignment horizontal="right"/>
    </xf>
    <xf numFmtId="0" fontId="12" fillId="0" borderId="0" xfId="2" applyFont="1" applyBorder="1"/>
    <xf numFmtId="0" fontId="12" fillId="0" borderId="0" xfId="2" applyFont="1" applyBorder="1" applyAlignment="1">
      <alignment horizontal="left"/>
    </xf>
    <xf numFmtId="0" fontId="4" fillId="0" borderId="0" xfId="2" applyFont="1" applyBorder="1" applyAlignment="1">
      <alignment horizontal="left"/>
    </xf>
    <xf numFmtId="0" fontId="12" fillId="0" borderId="0" xfId="2" applyFont="1" applyFill="1" applyBorder="1"/>
    <xf numFmtId="0" fontId="12" fillId="0" borderId="2" xfId="2" applyFill="1" applyBorder="1"/>
    <xf numFmtId="0" fontId="12" fillId="0" borderId="2" xfId="2" applyFill="1" applyBorder="1" applyAlignment="1">
      <alignment horizontal="left"/>
    </xf>
    <xf numFmtId="2" fontId="12" fillId="0" borderId="2" xfId="2" applyNumberFormat="1" applyFill="1" applyBorder="1" applyAlignment="1">
      <alignment horizontal="right"/>
    </xf>
    <xf numFmtId="9" fontId="8" fillId="0" borderId="0" xfId="2" applyNumberFormat="1" applyFont="1" applyBorder="1" applyAlignment="1">
      <alignment horizontal="right"/>
    </xf>
    <xf numFmtId="1" fontId="12" fillId="0" borderId="0" xfId="2" applyNumberFormat="1" applyBorder="1" applyAlignment="1">
      <alignment horizontal="left"/>
    </xf>
    <xf numFmtId="164" fontId="8" fillId="0" borderId="0" xfId="2" applyNumberFormat="1" applyFont="1" applyBorder="1" applyAlignment="1">
      <alignment horizontal="right"/>
    </xf>
    <xf numFmtId="0" fontId="12" fillId="0" borderId="2" xfId="2" applyBorder="1"/>
    <xf numFmtId="49" fontId="12" fillId="0" borderId="2" xfId="2" applyNumberFormat="1" applyBorder="1" applyAlignment="1">
      <alignment horizontal="left"/>
    </xf>
    <xf numFmtId="0" fontId="12" fillId="0" borderId="2" xfId="2" applyBorder="1" applyAlignment="1">
      <alignment horizontal="right"/>
    </xf>
    <xf numFmtId="0" fontId="10" fillId="0" borderId="0" xfId="2" applyFont="1" applyBorder="1"/>
    <xf numFmtId="0" fontId="3" fillId="0" borderId="2" xfId="2" applyFont="1" applyBorder="1"/>
    <xf numFmtId="0" fontId="12" fillId="0" borderId="2" xfId="2" applyBorder="1" applyAlignment="1">
      <alignment horizontal="left"/>
    </xf>
    <xf numFmtId="2" fontId="12" fillId="0" borderId="2" xfId="2" applyNumberFormat="1" applyBorder="1" applyAlignment="1">
      <alignment horizontal="right"/>
    </xf>
    <xf numFmtId="2" fontId="12" fillId="0" borderId="0" xfId="2" applyNumberFormat="1" applyFont="1" applyBorder="1" applyAlignment="1">
      <alignment horizontal="right"/>
    </xf>
    <xf numFmtId="0" fontId="6" fillId="0" borderId="2" xfId="1" applyFont="1" applyBorder="1" applyAlignment="1" applyProtection="1">
      <alignment horizontal="left"/>
    </xf>
    <xf numFmtId="0" fontId="6" fillId="0" borderId="2" xfId="2" applyFont="1" applyBorder="1" applyAlignment="1">
      <alignment horizontal="right"/>
    </xf>
    <xf numFmtId="0" fontId="4" fillId="0" borderId="2" xfId="2" applyFont="1" applyFill="1" applyBorder="1"/>
    <xf numFmtId="0" fontId="13" fillId="0" borderId="2" xfId="2" applyFont="1" applyBorder="1"/>
    <xf numFmtId="0" fontId="8" fillId="0" borderId="2" xfId="2" applyFont="1" applyBorder="1"/>
    <xf numFmtId="0" fontId="12" fillId="0" borderId="2" xfId="2" applyFont="1" applyBorder="1" applyAlignment="1">
      <alignment horizontal="left"/>
    </xf>
    <xf numFmtId="0" fontId="4" fillId="0" borderId="2" xfId="2" applyFont="1" applyBorder="1" applyAlignment="1">
      <alignment horizontal="left"/>
    </xf>
    <xf numFmtId="0" fontId="4" fillId="0" borderId="1" xfId="2" applyFont="1" applyBorder="1" applyAlignment="1">
      <alignment horizontal="left"/>
    </xf>
    <xf numFmtId="0" fontId="4" fillId="0" borderId="0" xfId="2" applyFont="1" applyBorder="1" applyAlignment="1">
      <alignment horizontal="right"/>
    </xf>
    <xf numFmtId="0" fontId="7" fillId="0" borderId="0" xfId="2" applyFont="1"/>
    <xf numFmtId="0" fontId="8" fillId="0" borderId="0" xfId="2" applyFont="1" applyBorder="1" applyAlignment="1">
      <alignment horizontal="center"/>
    </xf>
    <xf numFmtId="0" fontId="8" fillId="0" borderId="0" xfId="2" applyFont="1" applyBorder="1" applyAlignment="1">
      <alignment horizontal="left"/>
    </xf>
    <xf numFmtId="0" fontId="12" fillId="0" borderId="0" xfId="2" applyAlignment="1">
      <alignment horizontal="left"/>
    </xf>
    <xf numFmtId="0" fontId="12" fillId="0" borderId="0" xfId="2" applyAlignment="1">
      <alignment horizontal="right"/>
    </xf>
    <xf numFmtId="0" fontId="12" fillId="0" borderId="1" xfId="2" applyBorder="1" applyAlignment="1">
      <alignment horizontal="center"/>
    </xf>
    <xf numFmtId="0" fontId="3" fillId="0" borderId="0" xfId="2" applyFont="1" applyBorder="1" applyAlignment="1">
      <alignment horizontal="left"/>
    </xf>
    <xf numFmtId="0" fontId="12" fillId="0" borderId="0" xfId="2" applyFill="1" applyBorder="1" applyAlignment="1">
      <alignment horizontal="left"/>
    </xf>
    <xf numFmtId="2" fontId="12" fillId="0" borderId="0" xfId="2" applyNumberFormat="1" applyFill="1" applyBorder="1" applyAlignment="1">
      <alignment horizontal="center"/>
    </xf>
    <xf numFmtId="0" fontId="6" fillId="0" borderId="0" xfId="2" applyFont="1" applyBorder="1" applyAlignment="1">
      <alignment horizontal="left"/>
    </xf>
    <xf numFmtId="0" fontId="12" fillId="0" borderId="2" xfId="2" applyBorder="1" applyAlignment="1">
      <alignment horizontal="center"/>
    </xf>
    <xf numFmtId="9" fontId="8" fillId="0" borderId="2" xfId="2" applyNumberFormat="1" applyFont="1" applyBorder="1" applyAlignment="1">
      <alignment horizontal="center"/>
    </xf>
    <xf numFmtId="49" fontId="12" fillId="0" borderId="2" xfId="2" applyNumberFormat="1" applyBorder="1" applyAlignment="1">
      <alignment horizontal="right"/>
    </xf>
    <xf numFmtId="0" fontId="10" fillId="0" borderId="0" xfId="2" applyFont="1" applyBorder="1" applyAlignment="1">
      <alignment horizontal="left"/>
    </xf>
    <xf numFmtId="0" fontId="4" fillId="0" borderId="0" xfId="2" applyFont="1" applyBorder="1" applyAlignment="1">
      <alignment horizontal="center"/>
    </xf>
    <xf numFmtId="0" fontId="12" fillId="0" borderId="0" xfId="2" applyAlignment="1">
      <alignment horizontal="center"/>
    </xf>
    <xf numFmtId="0" fontId="11" fillId="0" borderId="0" xfId="2" applyFont="1" applyBorder="1" applyAlignment="1"/>
    <xf numFmtId="0" fontId="11" fillId="0" borderId="0" xfId="2" applyFont="1" applyBorder="1" applyAlignment="1">
      <alignment horizontal="left"/>
    </xf>
    <xf numFmtId="0" fontId="18" fillId="0" borderId="0" xfId="2" applyFont="1"/>
    <xf numFmtId="0" fontId="19" fillId="0" borderId="0" xfId="2" applyFont="1"/>
    <xf numFmtId="0" fontId="12" fillId="0" borderId="0" xfId="2" applyFont="1" applyAlignment="1">
      <alignment vertical="top" wrapText="1"/>
    </xf>
    <xf numFmtId="0" fontId="12" fillId="0" borderId="0" xfId="2" applyAlignment="1">
      <alignment wrapText="1"/>
    </xf>
    <xf numFmtId="0" fontId="12" fillId="0" borderId="0" xfId="2" applyAlignment="1">
      <alignment vertical="top" wrapText="1"/>
    </xf>
    <xf numFmtId="0" fontId="12" fillId="0" borderId="0" xfId="2" applyFont="1" applyAlignment="1">
      <alignment horizontal="left" vertical="top" wrapText="1"/>
    </xf>
    <xf numFmtId="0" fontId="12" fillId="0" borderId="0" xfId="2" applyFont="1" applyFill="1" applyBorder="1" applyAlignment="1">
      <alignment horizontal="left"/>
    </xf>
    <xf numFmtId="2" fontId="12" fillId="0" borderId="0" xfId="2" applyNumberFormat="1" applyBorder="1" applyAlignment="1" applyProtection="1">
      <alignment horizontal="center"/>
      <protection hidden="1"/>
    </xf>
    <xf numFmtId="0" fontId="12" fillId="0" borderId="0" xfId="2" applyBorder="1" applyProtection="1">
      <protection hidden="1"/>
    </xf>
    <xf numFmtId="2" fontId="12" fillId="0" borderId="0" xfId="2" applyNumberFormat="1" applyBorder="1" applyAlignment="1" applyProtection="1">
      <alignment horizontal="right"/>
      <protection hidden="1"/>
    </xf>
    <xf numFmtId="2" fontId="12" fillId="0" borderId="0" xfId="2" applyNumberFormat="1" applyFont="1" applyBorder="1" applyAlignment="1" applyProtection="1">
      <alignment horizontal="right"/>
      <protection hidden="1"/>
    </xf>
    <xf numFmtId="0" fontId="4" fillId="0" borderId="0" xfId="2" applyFont="1" applyBorder="1" applyAlignment="1" applyProtection="1">
      <alignment horizontal="left"/>
      <protection hidden="1"/>
    </xf>
    <xf numFmtId="0" fontId="3" fillId="0" borderId="0" xfId="2" applyFont="1"/>
    <xf numFmtId="0" fontId="12" fillId="0" borderId="0" xfId="2" applyAlignment="1" applyProtection="1">
      <alignment horizontal="center"/>
      <protection hidden="1"/>
    </xf>
    <xf numFmtId="0" fontId="14" fillId="0" borderId="0" xfId="2" applyFont="1" applyAlignment="1" applyProtection="1">
      <alignment wrapText="1"/>
      <protection hidden="1"/>
    </xf>
    <xf numFmtId="0" fontId="12" fillId="0" borderId="0" xfId="2" applyProtection="1">
      <protection hidden="1"/>
    </xf>
    <xf numFmtId="2" fontId="12" fillId="0" borderId="0" xfId="2" applyNumberFormat="1" applyProtection="1">
      <protection hidden="1"/>
    </xf>
    <xf numFmtId="10" fontId="12" fillId="0" borderId="3" xfId="2" applyNumberFormat="1" applyBorder="1" applyProtection="1">
      <protection locked="0" hidden="1"/>
    </xf>
    <xf numFmtId="10" fontId="12" fillId="0" borderId="4" xfId="2" applyNumberFormat="1" applyFill="1" applyBorder="1" applyProtection="1">
      <protection locked="0" hidden="1"/>
    </xf>
    <xf numFmtId="10" fontId="12" fillId="0" borderId="1" xfId="2" applyNumberFormat="1" applyBorder="1" applyProtection="1">
      <protection hidden="1"/>
    </xf>
    <xf numFmtId="10" fontId="12" fillId="0" borderId="0" xfId="2" applyNumberFormat="1" applyFill="1" applyBorder="1" applyProtection="1">
      <protection hidden="1"/>
    </xf>
    <xf numFmtId="2" fontId="21" fillId="0" borderId="0" xfId="3" applyNumberFormat="1" applyFont="1" applyFill="1" applyBorder="1" applyProtection="1">
      <protection hidden="1"/>
    </xf>
    <xf numFmtId="0" fontId="14" fillId="0" borderId="0" xfId="2" applyNumberFormat="1" applyFont="1" applyBorder="1" applyAlignment="1" applyProtection="1">
      <protection hidden="1"/>
    </xf>
    <xf numFmtId="0" fontId="12" fillId="0" borderId="0" xfId="2" applyNumberFormat="1" applyAlignment="1" applyProtection="1">
      <protection hidden="1"/>
    </xf>
    <xf numFmtId="10" fontId="12" fillId="0" borderId="2" xfId="2" applyNumberFormat="1" applyBorder="1" applyProtection="1">
      <protection hidden="1"/>
    </xf>
    <xf numFmtId="10" fontId="12" fillId="0" borderId="2" xfId="2" applyNumberFormat="1" applyFill="1" applyBorder="1" applyProtection="1">
      <protection hidden="1"/>
    </xf>
    <xf numFmtId="2" fontId="21" fillId="0" borderId="2" xfId="3" applyNumberFormat="1" applyFont="1" applyFill="1" applyBorder="1" applyProtection="1">
      <protection hidden="1"/>
    </xf>
    <xf numFmtId="0" fontId="14" fillId="0" borderId="2" xfId="2" applyFont="1" applyBorder="1" applyAlignment="1" applyProtection="1">
      <alignment horizontal="center"/>
      <protection hidden="1"/>
    </xf>
    <xf numFmtId="2" fontId="15" fillId="0" borderId="2" xfId="2" applyNumberFormat="1" applyFont="1" applyBorder="1" applyAlignment="1" applyProtection="1">
      <alignment horizontal="center"/>
      <protection hidden="1"/>
    </xf>
    <xf numFmtId="10" fontId="14" fillId="0" borderId="2" xfId="2" applyNumberFormat="1" applyFont="1" applyBorder="1" applyAlignment="1" applyProtection="1">
      <alignment horizontal="right"/>
      <protection hidden="1"/>
    </xf>
    <xf numFmtId="2" fontId="14" fillId="0" borderId="2" xfId="3" applyNumberFormat="1" applyFont="1" applyBorder="1" applyAlignment="1" applyProtection="1">
      <alignment horizontal="right"/>
      <protection hidden="1"/>
    </xf>
    <xf numFmtId="0" fontId="16" fillId="0" borderId="5" xfId="2" applyFont="1" applyBorder="1" applyAlignment="1" applyProtection="1">
      <alignment horizontal="center"/>
      <protection hidden="1"/>
    </xf>
    <xf numFmtId="0" fontId="14" fillId="0" borderId="0" xfId="2" applyFont="1" applyAlignment="1" applyProtection="1">
      <alignment horizontal="center"/>
      <protection hidden="1"/>
    </xf>
    <xf numFmtId="2" fontId="15" fillId="0" borderId="0" xfId="2" applyNumberFormat="1" applyFont="1" applyAlignment="1" applyProtection="1">
      <alignment horizontal="center"/>
      <protection hidden="1"/>
    </xf>
    <xf numFmtId="10" fontId="12" fillId="0" borderId="0" xfId="2" applyNumberFormat="1" applyBorder="1" applyProtection="1">
      <protection hidden="1"/>
    </xf>
    <xf numFmtId="2" fontId="21" fillId="0" borderId="0" xfId="3" applyNumberFormat="1" applyFont="1" applyProtection="1">
      <protection hidden="1"/>
    </xf>
    <xf numFmtId="0" fontId="12" fillId="0" borderId="6" xfId="2" applyBorder="1" applyProtection="1">
      <protection hidden="1"/>
    </xf>
    <xf numFmtId="2" fontId="16" fillId="0" borderId="0" xfId="2" applyNumberFormat="1" applyFont="1" applyAlignment="1" applyProtection="1">
      <alignment horizontal="center"/>
      <protection hidden="1"/>
    </xf>
    <xf numFmtId="10" fontId="12" fillId="0" borderId="0" xfId="2" applyNumberFormat="1" applyProtection="1">
      <protection hidden="1"/>
    </xf>
    <xf numFmtId="2" fontId="17" fillId="0" borderId="0" xfId="3" applyNumberFormat="1" applyFont="1" applyProtection="1">
      <protection hidden="1"/>
    </xf>
    <xf numFmtId="0" fontId="12" fillId="0" borderId="7" xfId="2" applyFont="1" applyBorder="1" applyProtection="1">
      <protection hidden="1"/>
    </xf>
    <xf numFmtId="0" fontId="12" fillId="0" borderId="2" xfId="2" applyBorder="1" applyAlignment="1" applyProtection="1">
      <alignment horizontal="center"/>
      <protection hidden="1"/>
    </xf>
    <xf numFmtId="2" fontId="16" fillId="0" borderId="2" xfId="2" applyNumberFormat="1" applyFont="1" applyBorder="1" applyAlignment="1" applyProtection="1">
      <alignment horizontal="center"/>
      <protection hidden="1"/>
    </xf>
    <xf numFmtId="2" fontId="12" fillId="0" borderId="2" xfId="2" applyNumberFormat="1" applyBorder="1" applyProtection="1">
      <protection hidden="1"/>
    </xf>
    <xf numFmtId="2" fontId="17" fillId="0" borderId="2" xfId="3" applyNumberFormat="1" applyFont="1" applyBorder="1" applyProtection="1">
      <protection hidden="1"/>
    </xf>
    <xf numFmtId="0" fontId="12" fillId="0" borderId="0" xfId="2" applyBorder="1" applyAlignment="1" applyProtection="1">
      <alignment horizontal="center"/>
      <protection hidden="1"/>
    </xf>
    <xf numFmtId="2" fontId="16" fillId="0" borderId="0" xfId="2" applyNumberFormat="1" applyFont="1" applyBorder="1" applyAlignment="1" applyProtection="1">
      <alignment horizontal="center"/>
      <protection hidden="1"/>
    </xf>
    <xf numFmtId="0" fontId="16" fillId="0" borderId="6" xfId="2" applyFont="1" applyBorder="1" applyAlignment="1" applyProtection="1">
      <alignment horizontal="center"/>
      <protection hidden="1"/>
    </xf>
    <xf numFmtId="0" fontId="12" fillId="0" borderId="2" xfId="2" applyFont="1" applyBorder="1" applyAlignment="1" applyProtection="1">
      <alignment horizontal="center"/>
      <protection hidden="1"/>
    </xf>
    <xf numFmtId="0" fontId="16" fillId="0" borderId="6" xfId="2" applyFont="1" applyFill="1" applyBorder="1" applyAlignment="1" applyProtection="1">
      <alignment horizontal="center"/>
      <protection hidden="1"/>
    </xf>
    <xf numFmtId="0" fontId="12" fillId="0" borderId="7" xfId="2" applyBorder="1" applyProtection="1">
      <protection hidden="1"/>
    </xf>
    <xf numFmtId="2" fontId="17" fillId="0" borderId="0" xfId="3" applyNumberFormat="1" applyFont="1" applyBorder="1" applyProtection="1">
      <protection hidden="1"/>
    </xf>
    <xf numFmtId="0" fontId="15" fillId="0" borderId="6" xfId="2" applyFont="1" applyBorder="1" applyAlignment="1" applyProtection="1">
      <alignment horizontal="center"/>
      <protection hidden="1"/>
    </xf>
    <xf numFmtId="0" fontId="15" fillId="0" borderId="0" xfId="2" applyFont="1" applyAlignment="1" applyProtection="1">
      <alignment horizontal="center"/>
      <protection hidden="1"/>
    </xf>
    <xf numFmtId="0" fontId="15" fillId="0" borderId="5" xfId="2" applyFont="1" applyBorder="1" applyAlignment="1" applyProtection="1">
      <alignment horizontal="center"/>
      <protection hidden="1"/>
    </xf>
    <xf numFmtId="0" fontId="15" fillId="0" borderId="1" xfId="2" applyFont="1" applyBorder="1" applyAlignment="1" applyProtection="1">
      <alignment horizontal="center"/>
      <protection hidden="1"/>
    </xf>
    <xf numFmtId="0" fontId="12" fillId="0" borderId="1" xfId="2" applyBorder="1" applyProtection="1">
      <protection hidden="1"/>
    </xf>
    <xf numFmtId="2" fontId="12" fillId="0" borderId="0" xfId="2" applyNumberFormat="1" applyFont="1" applyFill="1" applyBorder="1" applyProtection="1">
      <protection hidden="1"/>
    </xf>
    <xf numFmtId="0" fontId="12" fillId="0" borderId="0" xfId="2" applyFill="1" applyProtection="1">
      <protection hidden="1"/>
    </xf>
    <xf numFmtId="2" fontId="12" fillId="0" borderId="0" xfId="2" applyNumberFormat="1" applyBorder="1" applyProtection="1">
      <protection hidden="1"/>
    </xf>
    <xf numFmtId="2" fontId="12" fillId="0" borderId="0" xfId="2" applyNumberFormat="1" applyFill="1" applyBorder="1" applyProtection="1">
      <protection hidden="1"/>
    </xf>
    <xf numFmtId="2" fontId="16" fillId="0" borderId="0" xfId="2" applyNumberFormat="1" applyFont="1" applyFill="1" applyBorder="1" applyAlignment="1" applyProtection="1">
      <alignment horizontal="center"/>
      <protection hidden="1"/>
    </xf>
    <xf numFmtId="0" fontId="12" fillId="0" borderId="0" xfId="2" applyFill="1" applyBorder="1" applyProtection="1">
      <protection hidden="1"/>
    </xf>
    <xf numFmtId="0" fontId="12" fillId="0" borderId="6" xfId="2" applyFont="1" applyFill="1" applyBorder="1" applyProtection="1">
      <protection hidden="1"/>
    </xf>
    <xf numFmtId="0" fontId="12" fillId="0" borderId="0" xfId="2" applyFont="1" applyFill="1" applyProtection="1">
      <protection hidden="1"/>
    </xf>
    <xf numFmtId="0" fontId="12" fillId="0" borderId="7" xfId="2" applyFont="1" applyFill="1" applyBorder="1" applyProtection="1">
      <protection hidden="1"/>
    </xf>
    <xf numFmtId="0" fontId="12" fillId="0" borderId="6" xfId="2" applyFill="1" applyBorder="1" applyProtection="1">
      <protection hidden="1"/>
    </xf>
    <xf numFmtId="0" fontId="12" fillId="0" borderId="6" xfId="2" applyFont="1" applyBorder="1" applyProtection="1">
      <protection hidden="1"/>
    </xf>
    <xf numFmtId="0" fontId="15" fillId="0" borderId="0" xfId="2" applyFont="1" applyBorder="1" applyAlignment="1" applyProtection="1">
      <alignment horizontal="center"/>
      <protection hidden="1"/>
    </xf>
    <xf numFmtId="0" fontId="12" fillId="0" borderId="6" xfId="2" applyFont="1" applyBorder="1" applyAlignment="1" applyProtection="1">
      <alignment horizontal="left"/>
      <protection hidden="1"/>
    </xf>
    <xf numFmtId="2" fontId="15" fillId="0" borderId="0" xfId="2" applyNumberFormat="1" applyFont="1" applyBorder="1" applyAlignment="1" applyProtection="1">
      <alignment horizontal="center"/>
      <protection hidden="1"/>
    </xf>
    <xf numFmtId="0" fontId="12" fillId="0" borderId="6" xfId="2" applyBorder="1" applyAlignment="1" applyProtection="1">
      <alignment horizontal="left"/>
      <protection hidden="1"/>
    </xf>
    <xf numFmtId="0" fontId="12" fillId="0" borderId="7" xfId="2" applyBorder="1" applyAlignment="1" applyProtection="1">
      <alignment horizontal="left"/>
      <protection hidden="1"/>
    </xf>
    <xf numFmtId="0" fontId="12" fillId="0" borderId="6" xfId="2" applyFill="1" applyBorder="1" applyAlignment="1" applyProtection="1">
      <alignment horizontal="left"/>
      <protection hidden="1"/>
    </xf>
    <xf numFmtId="1" fontId="12" fillId="0" borderId="0" xfId="2" applyNumberFormat="1" applyAlignment="1" applyProtection="1">
      <alignment horizontal="center"/>
      <protection hidden="1"/>
    </xf>
    <xf numFmtId="0" fontId="12" fillId="0" borderId="5" xfId="2" applyFill="1" applyBorder="1" applyAlignment="1" applyProtection="1">
      <alignment horizontal="left"/>
      <protection hidden="1"/>
    </xf>
    <xf numFmtId="0" fontId="12" fillId="0" borderId="1" xfId="2" applyBorder="1" applyAlignment="1" applyProtection="1">
      <alignment horizontal="center"/>
      <protection hidden="1"/>
    </xf>
    <xf numFmtId="0" fontId="12" fillId="0" borderId="7" xfId="2" applyFont="1" applyBorder="1" applyAlignment="1" applyProtection="1">
      <alignment horizontal="left"/>
      <protection hidden="1"/>
    </xf>
    <xf numFmtId="0" fontId="14" fillId="0" borderId="4" xfId="2" applyFont="1" applyBorder="1" applyAlignment="1" applyProtection="1">
      <alignment horizontal="center"/>
      <protection hidden="1"/>
    </xf>
    <xf numFmtId="2" fontId="12" fillId="0" borderId="2" xfId="2" applyNumberFormat="1" applyBorder="1" applyAlignment="1" applyProtection="1">
      <alignment horizontal="right"/>
      <protection hidden="1"/>
    </xf>
    <xf numFmtId="2" fontId="12" fillId="0" borderId="1" xfId="2" applyNumberFormat="1" applyBorder="1" applyProtection="1">
      <protection hidden="1"/>
    </xf>
    <xf numFmtId="10" fontId="12" fillId="0" borderId="1" xfId="2" applyNumberFormat="1" applyFill="1" applyBorder="1" applyProtection="1">
      <protection hidden="1"/>
    </xf>
    <xf numFmtId="2" fontId="17" fillId="0" borderId="1" xfId="3" applyNumberFormat="1" applyFont="1" applyBorder="1" applyProtection="1">
      <protection hidden="1"/>
    </xf>
    <xf numFmtId="0" fontId="16" fillId="0" borderId="0" xfId="2" applyFont="1" applyBorder="1"/>
    <xf numFmtId="0" fontId="16" fillId="0" borderId="0" xfId="2" applyFont="1" applyBorder="1" applyAlignment="1">
      <alignment horizontal="left"/>
    </xf>
    <xf numFmtId="2" fontId="7" fillId="0" borderId="0" xfId="2" applyNumberFormat="1" applyFont="1" applyBorder="1" applyAlignment="1">
      <alignment horizontal="left"/>
    </xf>
    <xf numFmtId="2" fontId="12" fillId="0" borderId="0" xfId="2" applyNumberFormat="1" applyAlignment="1">
      <alignment horizontal="right"/>
    </xf>
    <xf numFmtId="0" fontId="4" fillId="0" borderId="0" xfId="2" applyFont="1" applyBorder="1" applyAlignment="1">
      <alignment horizontal="left"/>
    </xf>
    <xf numFmtId="0" fontId="0" fillId="0" borderId="2" xfId="0" applyBorder="1"/>
    <xf numFmtId="0" fontId="12" fillId="0" borderId="6" xfId="2" applyFont="1" applyFill="1" applyBorder="1" applyAlignment="1" applyProtection="1">
      <alignment horizontal="left"/>
      <protection hidden="1"/>
    </xf>
    <xf numFmtId="0" fontId="12" fillId="0" borderId="0" xfId="2" applyNumberFormat="1" applyBorder="1" applyAlignment="1">
      <alignment horizontal="left"/>
    </xf>
    <xf numFmtId="2" fontId="12" fillId="0" borderId="0" xfId="2" applyNumberFormat="1"/>
    <xf numFmtId="9" fontId="8" fillId="0" borderId="2" xfId="2" applyNumberFormat="1" applyFont="1" applyBorder="1" applyAlignment="1">
      <alignment horizontal="left"/>
    </xf>
    <xf numFmtId="0" fontId="12" fillId="0" borderId="2" xfId="2" applyFont="1" applyBorder="1"/>
    <xf numFmtId="2" fontId="12" fillId="0" borderId="2" xfId="2" applyNumberFormat="1" applyFont="1" applyBorder="1" applyAlignment="1" applyProtection="1">
      <alignment horizontal="right"/>
      <protection hidden="1"/>
    </xf>
    <xf numFmtId="0" fontId="12" fillId="0" borderId="5" xfId="2" applyBorder="1"/>
    <xf numFmtId="0" fontId="12" fillId="0" borderId="6" xfId="2" applyBorder="1"/>
    <xf numFmtId="0" fontId="12" fillId="0" borderId="7" xfId="2" applyBorder="1"/>
    <xf numFmtId="0" fontId="12" fillId="0" borderId="7" xfId="2" applyFill="1" applyBorder="1" applyAlignment="1" applyProtection="1">
      <alignment horizontal="left"/>
      <protection hidden="1"/>
    </xf>
    <xf numFmtId="0" fontId="0" fillId="0" borderId="6" xfId="0" applyBorder="1" applyAlignment="1"/>
    <xf numFmtId="0" fontId="12" fillId="0" borderId="10" xfId="2" applyBorder="1"/>
    <xf numFmtId="0" fontId="12" fillId="0" borderId="11" xfId="2" applyBorder="1"/>
    <xf numFmtId="0" fontId="12" fillId="0" borderId="11" xfId="2" applyFill="1" applyBorder="1" applyAlignment="1"/>
    <xf numFmtId="0" fontId="12" fillId="0" borderId="0" xfId="2" applyFont="1" applyAlignment="1" applyProtection="1">
      <alignment horizontal="center"/>
      <protection hidden="1"/>
    </xf>
    <xf numFmtId="0" fontId="9" fillId="0" borderId="0" xfId="2" applyFont="1" applyBorder="1" applyAlignment="1">
      <alignment horizontal="center" vertical="center"/>
    </xf>
    <xf numFmtId="0" fontId="0" fillId="0" borderId="0" xfId="0" applyAlignment="1">
      <alignment vertical="center"/>
    </xf>
    <xf numFmtId="49" fontId="4" fillId="0" borderId="0" xfId="2" applyNumberFormat="1" applyFont="1" applyBorder="1"/>
    <xf numFmtId="0" fontId="17" fillId="0" borderId="6" xfId="2" applyFont="1" applyFill="1" applyBorder="1" applyAlignment="1" applyProtection="1">
      <alignment horizontal="left"/>
      <protection hidden="1"/>
    </xf>
    <xf numFmtId="0" fontId="17" fillId="0" borderId="7" xfId="2" applyFont="1" applyFill="1" applyBorder="1" applyAlignment="1" applyProtection="1">
      <alignment horizontal="left"/>
      <protection hidden="1"/>
    </xf>
    <xf numFmtId="0" fontId="9" fillId="0" borderId="0" xfId="2" applyFont="1" applyBorder="1" applyAlignment="1">
      <alignment horizontal="center" vertical="center"/>
    </xf>
    <xf numFmtId="0" fontId="0" fillId="0" borderId="0" xfId="0" applyAlignment="1">
      <alignment vertical="center"/>
    </xf>
    <xf numFmtId="0" fontId="3" fillId="0" borderId="0" xfId="2" applyFont="1" applyBorder="1" applyAlignment="1"/>
    <xf numFmtId="0" fontId="12" fillId="0" borderId="0" xfId="2" applyFont="1" applyBorder="1" applyProtection="1">
      <protection hidden="1"/>
    </xf>
    <xf numFmtId="0" fontId="12" fillId="0" borderId="2" xfId="2" applyFont="1" applyBorder="1" applyProtection="1">
      <protection hidden="1"/>
    </xf>
    <xf numFmtId="0" fontId="12" fillId="0" borderId="2" xfId="2" applyBorder="1" applyProtection="1">
      <protection hidden="1"/>
    </xf>
    <xf numFmtId="0" fontId="12" fillId="0" borderId="2" xfId="2" applyFont="1" applyFill="1" applyBorder="1"/>
    <xf numFmtId="2" fontId="12" fillId="0" borderId="0" xfId="2" applyNumberFormat="1" applyFill="1" applyBorder="1" applyAlignment="1">
      <alignment horizontal="right"/>
    </xf>
    <xf numFmtId="0" fontId="12" fillId="0" borderId="2" xfId="2" applyNumberFormat="1" applyFont="1" applyBorder="1" applyAlignment="1">
      <alignment horizontal="left"/>
    </xf>
    <xf numFmtId="0" fontId="4" fillId="0" borderId="2" xfId="2" applyFont="1" applyBorder="1" applyAlignment="1" applyProtection="1">
      <alignment horizontal="left"/>
      <protection hidden="1"/>
    </xf>
    <xf numFmtId="0" fontId="3" fillId="0" borderId="1" xfId="2" applyFont="1" applyBorder="1"/>
    <xf numFmtId="0" fontId="9" fillId="0" borderId="1" xfId="2" applyFont="1" applyBorder="1" applyAlignment="1">
      <alignment horizontal="right"/>
    </xf>
    <xf numFmtId="0" fontId="12" fillId="0" borderId="2" xfId="2" applyFill="1" applyBorder="1" applyProtection="1">
      <protection hidden="1"/>
    </xf>
    <xf numFmtId="0" fontId="4" fillId="0" borderId="0" xfId="2" applyFont="1" applyBorder="1" applyAlignment="1">
      <alignment horizontal="left"/>
    </xf>
    <xf numFmtId="0" fontId="4" fillId="0" borderId="0" xfId="2" applyFont="1" applyBorder="1" applyAlignment="1">
      <alignment horizontal="left"/>
    </xf>
    <xf numFmtId="0" fontId="3" fillId="0" borderId="0" xfId="2" applyFont="1" applyBorder="1" applyAlignment="1">
      <alignment vertical="center"/>
    </xf>
    <xf numFmtId="0" fontId="4" fillId="0" borderId="0" xfId="2" applyFont="1" applyBorder="1" applyAlignment="1">
      <alignment horizontal="left"/>
    </xf>
    <xf numFmtId="0" fontId="12" fillId="0" borderId="0" xfId="2" applyNumberFormat="1" applyFont="1" applyBorder="1" applyAlignment="1">
      <alignment horizontal="left"/>
    </xf>
    <xf numFmtId="1" fontId="12" fillId="0" borderId="0" xfId="2" applyNumberFormat="1" applyFont="1" applyBorder="1" applyAlignment="1">
      <alignment horizontal="left"/>
    </xf>
    <xf numFmtId="0" fontId="9" fillId="0" borderId="2" xfId="2" applyFont="1" applyBorder="1" applyAlignment="1">
      <alignment horizontal="right"/>
    </xf>
    <xf numFmtId="0" fontId="24" fillId="0" borderId="0" xfId="2" applyFont="1" applyBorder="1"/>
    <xf numFmtId="0" fontId="12" fillId="0" borderId="0" xfId="2" applyAlignment="1"/>
    <xf numFmtId="0" fontId="24" fillId="0" borderId="0" xfId="2" applyFont="1" applyProtection="1">
      <protection hidden="1"/>
    </xf>
    <xf numFmtId="2" fontId="16" fillId="0" borderId="0" xfId="2" applyNumberFormat="1" applyFont="1" applyFill="1" applyAlignment="1" applyProtection="1">
      <alignment horizontal="center"/>
      <protection hidden="1"/>
    </xf>
    <xf numFmtId="9" fontId="12" fillId="0" borderId="0" xfId="2" applyNumberFormat="1" applyFill="1" applyProtection="1">
      <protection hidden="1"/>
    </xf>
    <xf numFmtId="165" fontId="12" fillId="0" borderId="0" xfId="2" applyNumberFormat="1" applyFill="1" applyProtection="1">
      <protection hidden="1"/>
    </xf>
    <xf numFmtId="2" fontId="15" fillId="0" borderId="0" xfId="2" applyNumberFormat="1" applyFont="1" applyFill="1" applyAlignment="1" applyProtection="1">
      <alignment horizontal="center"/>
      <protection hidden="1"/>
    </xf>
    <xf numFmtId="2" fontId="15" fillId="0" borderId="1" xfId="2" applyNumberFormat="1" applyFont="1" applyFill="1" applyBorder="1" applyAlignment="1" applyProtection="1">
      <alignment horizontal="center"/>
      <protection hidden="1"/>
    </xf>
    <xf numFmtId="0" fontId="15" fillId="0" borderId="0" xfId="2" applyFont="1" applyFill="1" applyBorder="1" applyAlignment="1" applyProtection="1">
      <alignment horizontal="center"/>
      <protection hidden="1"/>
    </xf>
    <xf numFmtId="0" fontId="25" fillId="0" borderId="0" xfId="2" applyFont="1" applyBorder="1"/>
    <xf numFmtId="2" fontId="25" fillId="0" borderId="0" xfId="2" applyNumberFormat="1" applyFont="1" applyBorder="1" applyAlignment="1">
      <alignment horizontal="center"/>
    </xf>
    <xf numFmtId="0" fontId="25" fillId="0" borderId="7" xfId="2" applyFont="1" applyBorder="1" applyProtection="1">
      <protection hidden="1"/>
    </xf>
    <xf numFmtId="0" fontId="25" fillId="0" borderId="2" xfId="2" applyFont="1" applyBorder="1" applyAlignment="1" applyProtection="1">
      <alignment horizontal="center"/>
      <protection hidden="1"/>
    </xf>
    <xf numFmtId="2" fontId="25" fillId="0" borderId="2" xfId="2" applyNumberFormat="1" applyFont="1" applyBorder="1" applyProtection="1">
      <protection hidden="1"/>
    </xf>
    <xf numFmtId="10" fontId="25" fillId="0" borderId="2" xfId="2" applyNumberFormat="1" applyFont="1" applyBorder="1" applyProtection="1">
      <protection hidden="1"/>
    </xf>
    <xf numFmtId="2" fontId="27" fillId="0" borderId="2" xfId="3" applyNumberFormat="1" applyFont="1" applyBorder="1" applyProtection="1">
      <protection hidden="1"/>
    </xf>
    <xf numFmtId="2" fontId="26" fillId="0" borderId="0" xfId="2" applyNumberFormat="1" applyFont="1" applyFill="1" applyBorder="1" applyAlignment="1" applyProtection="1">
      <alignment horizontal="center"/>
      <protection hidden="1"/>
    </xf>
    <xf numFmtId="2" fontId="16" fillId="0" borderId="2" xfId="2" applyNumberFormat="1" applyFont="1" applyFill="1" applyBorder="1" applyAlignment="1" applyProtection="1">
      <alignment horizontal="center"/>
      <protection hidden="1"/>
    </xf>
    <xf numFmtId="2" fontId="16" fillId="0" borderId="1" xfId="2" applyNumberFormat="1" applyFont="1" applyFill="1" applyBorder="1" applyAlignment="1" applyProtection="1">
      <alignment horizontal="center"/>
      <protection hidden="1"/>
    </xf>
    <xf numFmtId="0" fontId="12" fillId="0" borderId="0" xfId="2" applyFill="1" applyBorder="1" applyAlignment="1" applyProtection="1">
      <alignment horizontal="center"/>
      <protection hidden="1"/>
    </xf>
    <xf numFmtId="2" fontId="17" fillId="0" borderId="0" xfId="3" applyNumberFormat="1" applyFont="1" applyFill="1" applyBorder="1" applyProtection="1">
      <protection hidden="1"/>
    </xf>
    <xf numFmtId="0" fontId="12" fillId="0" borderId="0" xfId="2" applyFill="1" applyAlignment="1" applyProtection="1">
      <alignment horizontal="center"/>
      <protection hidden="1"/>
    </xf>
    <xf numFmtId="0" fontId="12" fillId="0" borderId="2" xfId="2" applyFill="1" applyBorder="1" applyAlignment="1" applyProtection="1">
      <alignment horizontal="center"/>
      <protection hidden="1"/>
    </xf>
    <xf numFmtId="2" fontId="12" fillId="0" borderId="2" xfId="2" applyNumberFormat="1" applyFill="1" applyBorder="1" applyProtection="1">
      <protection hidden="1"/>
    </xf>
    <xf numFmtId="2" fontId="17" fillId="0" borderId="2" xfId="3" applyNumberFormat="1" applyFont="1" applyFill="1" applyBorder="1" applyProtection="1">
      <protection hidden="1"/>
    </xf>
    <xf numFmtId="0" fontId="4" fillId="0" borderId="0" xfId="2" applyFont="1" applyBorder="1" applyAlignment="1">
      <alignment horizontal="left"/>
    </xf>
    <xf numFmtId="49" fontId="12" fillId="0" borderId="0" xfId="2" applyNumberFormat="1" applyAlignment="1">
      <alignment horizontal="left"/>
    </xf>
    <xf numFmtId="0" fontId="4" fillId="0" borderId="0" xfId="2" applyFont="1"/>
    <xf numFmtId="0" fontId="6" fillId="0" borderId="0" xfId="2" applyFont="1" applyAlignment="1">
      <alignment horizontal="right"/>
    </xf>
    <xf numFmtId="0" fontId="9" fillId="0" borderId="0" xfId="2" applyFont="1" applyAlignment="1">
      <alignment horizontal="right"/>
    </xf>
    <xf numFmtId="2" fontId="12" fillId="0" borderId="0" xfId="2" applyNumberFormat="1" applyAlignment="1" applyProtection="1">
      <alignment horizontal="right"/>
      <protection hidden="1"/>
    </xf>
    <xf numFmtId="0" fontId="25" fillId="0" borderId="6" xfId="2" applyFont="1" applyBorder="1" applyProtection="1">
      <protection hidden="1"/>
    </xf>
    <xf numFmtId="0" fontId="25" fillId="0" borderId="0" xfId="2" applyFont="1" applyAlignment="1" applyProtection="1">
      <alignment horizontal="center"/>
      <protection hidden="1"/>
    </xf>
    <xf numFmtId="2" fontId="26" fillId="0" borderId="0" xfId="2" applyNumberFormat="1" applyFont="1" applyFill="1" applyAlignment="1" applyProtection="1">
      <alignment horizontal="center"/>
      <protection hidden="1"/>
    </xf>
    <xf numFmtId="2" fontId="25" fillId="0" borderId="0" xfId="2" applyNumberFormat="1" applyFont="1" applyBorder="1" applyProtection="1">
      <protection hidden="1"/>
    </xf>
    <xf numFmtId="10" fontId="25" fillId="0" borderId="0" xfId="2" applyNumberFormat="1" applyFont="1" applyFill="1" applyBorder="1" applyProtection="1">
      <protection hidden="1"/>
    </xf>
    <xf numFmtId="2" fontId="27" fillId="0" borderId="0" xfId="3" applyNumberFormat="1" applyFont="1" applyBorder="1" applyProtection="1">
      <protection hidden="1"/>
    </xf>
    <xf numFmtId="10" fontId="25" fillId="0" borderId="2" xfId="2" applyNumberFormat="1" applyFont="1" applyFill="1" applyBorder="1" applyProtection="1">
      <protection hidden="1"/>
    </xf>
    <xf numFmtId="0" fontId="9" fillId="0" borderId="0" xfId="2" applyFont="1" applyBorder="1" applyAlignment="1">
      <alignment horizontal="center" vertical="center"/>
    </xf>
    <xf numFmtId="0" fontId="0" fillId="0" borderId="0" xfId="0" applyAlignment="1">
      <alignment vertical="center"/>
    </xf>
    <xf numFmtId="0" fontId="11" fillId="0" borderId="0" xfId="2" applyFont="1" applyBorder="1" applyAlignment="1">
      <alignment horizontal="left"/>
    </xf>
    <xf numFmtId="2" fontId="7" fillId="0" borderId="0" xfId="2" applyNumberFormat="1" applyFont="1" applyBorder="1" applyAlignment="1">
      <alignment horizontal="left"/>
    </xf>
    <xf numFmtId="0" fontId="4" fillId="0" borderId="1" xfId="2" applyFont="1" applyBorder="1" applyAlignment="1">
      <alignment horizontal="center"/>
    </xf>
    <xf numFmtId="0" fontId="12" fillId="0" borderId="6" xfId="2" applyBorder="1" applyAlignment="1"/>
    <xf numFmtId="0" fontId="0" fillId="0" borderId="0" xfId="0" applyBorder="1" applyAlignment="1"/>
    <xf numFmtId="0" fontId="10" fillId="0" borderId="0" xfId="2" applyFont="1" applyBorder="1" applyAlignment="1">
      <alignment horizontal="left"/>
    </xf>
    <xf numFmtId="0" fontId="4" fillId="0" borderId="0" xfId="2" applyFont="1" applyBorder="1" applyAlignment="1">
      <alignment horizontal="left"/>
    </xf>
    <xf numFmtId="0" fontId="0" fillId="0" borderId="0" xfId="0" applyAlignment="1"/>
    <xf numFmtId="0" fontId="3" fillId="0" borderId="6" xfId="2" applyFont="1" applyBorder="1" applyAlignment="1"/>
    <xf numFmtId="0" fontId="4" fillId="0" borderId="6" xfId="2" applyFont="1" applyBorder="1" applyAlignment="1"/>
    <xf numFmtId="0" fontId="0" fillId="0" borderId="1" xfId="0" applyBorder="1" applyAlignment="1"/>
    <xf numFmtId="0" fontId="11" fillId="0" borderId="0" xfId="2" applyFont="1" applyBorder="1" applyAlignment="1">
      <alignment horizontal="center"/>
    </xf>
    <xf numFmtId="0" fontId="12" fillId="0" borderId="0" xfId="2" applyAlignment="1">
      <alignment horizontal="center" vertical="center" wrapText="1"/>
    </xf>
    <xf numFmtId="0" fontId="14" fillId="0" borderId="2" xfId="2" applyFont="1" applyBorder="1" applyAlignment="1" applyProtection="1">
      <protection hidden="1"/>
    </xf>
    <xf numFmtId="10" fontId="12" fillId="0" borderId="4" xfId="2" applyNumberFormat="1" applyBorder="1" applyAlignment="1" applyProtection="1">
      <protection locked="0" hidden="1"/>
    </xf>
    <xf numFmtId="0" fontId="12" fillId="0" borderId="8" xfId="2" applyBorder="1" applyAlignment="1" applyProtection="1">
      <protection locked="0" hidden="1"/>
    </xf>
    <xf numFmtId="0" fontId="12" fillId="0" borderId="9" xfId="2" applyBorder="1" applyAlignment="1" applyProtection="1">
      <protection locked="0" hidden="1"/>
    </xf>
    <xf numFmtId="0" fontId="14" fillId="0" borderId="0" xfId="2" applyFont="1" applyAlignment="1" applyProtection="1">
      <alignment wrapText="1"/>
      <protection hidden="1"/>
    </xf>
    <xf numFmtId="0" fontId="0" fillId="0" borderId="0" xfId="0" applyAlignment="1" applyProtection="1">
      <alignment wrapText="1"/>
      <protection hidden="1"/>
    </xf>
    <xf numFmtId="10" fontId="12" fillId="0" borderId="4" xfId="2" applyNumberFormat="1" applyFill="1" applyBorder="1" applyAlignment="1" applyProtection="1">
      <protection locked="0" hidden="1"/>
    </xf>
    <xf numFmtId="0" fontId="0" fillId="0" borderId="8" xfId="0" applyBorder="1" applyAlignment="1" applyProtection="1">
      <protection locked="0" hidden="1"/>
    </xf>
    <xf numFmtId="2" fontId="14" fillId="0" borderId="2" xfId="2" applyNumberFormat="1" applyFont="1" applyBorder="1" applyAlignment="1" applyProtection="1">
      <alignment horizontal="center" wrapText="1"/>
      <protection hidden="1"/>
    </xf>
    <xf numFmtId="2" fontId="0" fillId="0" borderId="2" xfId="0" applyNumberFormat="1" applyBorder="1" applyAlignment="1">
      <alignment wrapText="1"/>
    </xf>
    <xf numFmtId="10" fontId="12" fillId="0" borderId="8" xfId="2" applyNumberFormat="1" applyBorder="1" applyAlignment="1" applyProtection="1">
      <protection locked="0" hidden="1"/>
    </xf>
  </cellXfs>
  <cellStyles count="4">
    <cellStyle name="Hyperlänk" xfId="1" builtinId="8"/>
    <cellStyle name="Normal" xfId="0" builtinId="0"/>
    <cellStyle name="Normal 2" xfId="2" xr:uid="{00000000-0005-0000-0000-000002000000}"/>
    <cellStyle name="Procent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2.jpeg"/><Relationship Id="rId18" Type="http://schemas.openxmlformats.org/officeDocument/2006/relationships/image" Target="../media/image27.jpeg"/><Relationship Id="rId26" Type="http://schemas.openxmlformats.org/officeDocument/2006/relationships/image" Target="../media/image35.jpeg"/><Relationship Id="rId39" Type="http://schemas.openxmlformats.org/officeDocument/2006/relationships/image" Target="../media/image48.jpeg"/><Relationship Id="rId21" Type="http://schemas.openxmlformats.org/officeDocument/2006/relationships/image" Target="../media/image30.jpeg"/><Relationship Id="rId34" Type="http://schemas.openxmlformats.org/officeDocument/2006/relationships/image" Target="../media/image43.jpeg"/><Relationship Id="rId42" Type="http://schemas.openxmlformats.org/officeDocument/2006/relationships/image" Target="../media/image51.jpeg"/><Relationship Id="rId47" Type="http://schemas.openxmlformats.org/officeDocument/2006/relationships/image" Target="../media/image56.jpeg"/><Relationship Id="rId50" Type="http://schemas.openxmlformats.org/officeDocument/2006/relationships/image" Target="../media/image59.jpeg"/><Relationship Id="rId55" Type="http://schemas.openxmlformats.org/officeDocument/2006/relationships/image" Target="../media/image64.jpeg"/><Relationship Id="rId63" Type="http://schemas.openxmlformats.org/officeDocument/2006/relationships/image" Target="../media/image72.jpeg"/><Relationship Id="rId7" Type="http://schemas.openxmlformats.org/officeDocument/2006/relationships/image" Target="../media/image16.jpeg"/><Relationship Id="rId2" Type="http://schemas.openxmlformats.org/officeDocument/2006/relationships/image" Target="../media/image11.jpeg"/><Relationship Id="rId16" Type="http://schemas.openxmlformats.org/officeDocument/2006/relationships/image" Target="../media/image25.jpeg"/><Relationship Id="rId20" Type="http://schemas.openxmlformats.org/officeDocument/2006/relationships/image" Target="../media/image29.jpeg"/><Relationship Id="rId29" Type="http://schemas.openxmlformats.org/officeDocument/2006/relationships/image" Target="../media/image38.jpeg"/><Relationship Id="rId41" Type="http://schemas.openxmlformats.org/officeDocument/2006/relationships/image" Target="../media/image50.png"/><Relationship Id="rId54" Type="http://schemas.openxmlformats.org/officeDocument/2006/relationships/image" Target="../media/image63.jpeg"/><Relationship Id="rId62" Type="http://schemas.openxmlformats.org/officeDocument/2006/relationships/image" Target="../media/image71.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24" Type="http://schemas.openxmlformats.org/officeDocument/2006/relationships/image" Target="../media/image33.jpeg"/><Relationship Id="rId32" Type="http://schemas.openxmlformats.org/officeDocument/2006/relationships/image" Target="../media/image41.jpeg"/><Relationship Id="rId37" Type="http://schemas.openxmlformats.org/officeDocument/2006/relationships/image" Target="../media/image46.jpg"/><Relationship Id="rId40" Type="http://schemas.openxmlformats.org/officeDocument/2006/relationships/image" Target="../media/image49.jpeg"/><Relationship Id="rId45" Type="http://schemas.openxmlformats.org/officeDocument/2006/relationships/image" Target="../media/image54.jpeg"/><Relationship Id="rId53" Type="http://schemas.openxmlformats.org/officeDocument/2006/relationships/image" Target="../media/image62.jpeg"/><Relationship Id="rId58" Type="http://schemas.openxmlformats.org/officeDocument/2006/relationships/image" Target="../media/image67.jpeg"/><Relationship Id="rId5" Type="http://schemas.openxmlformats.org/officeDocument/2006/relationships/image" Target="../media/image14.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36" Type="http://schemas.openxmlformats.org/officeDocument/2006/relationships/image" Target="../media/image45.jpeg"/><Relationship Id="rId49" Type="http://schemas.openxmlformats.org/officeDocument/2006/relationships/image" Target="../media/image58.jpeg"/><Relationship Id="rId57" Type="http://schemas.openxmlformats.org/officeDocument/2006/relationships/image" Target="../media/image66.jpeg"/><Relationship Id="rId61" Type="http://schemas.openxmlformats.org/officeDocument/2006/relationships/image" Target="../media/image70.jpeg"/><Relationship Id="rId10" Type="http://schemas.openxmlformats.org/officeDocument/2006/relationships/image" Target="../media/image19.jpeg"/><Relationship Id="rId19" Type="http://schemas.openxmlformats.org/officeDocument/2006/relationships/image" Target="../media/image28.jpeg"/><Relationship Id="rId31" Type="http://schemas.openxmlformats.org/officeDocument/2006/relationships/image" Target="../media/image40.jpeg"/><Relationship Id="rId44" Type="http://schemas.openxmlformats.org/officeDocument/2006/relationships/image" Target="../media/image53.png"/><Relationship Id="rId52" Type="http://schemas.openxmlformats.org/officeDocument/2006/relationships/image" Target="../media/image61.jpeg"/><Relationship Id="rId60" Type="http://schemas.openxmlformats.org/officeDocument/2006/relationships/image" Target="../media/image69.jpeg"/><Relationship Id="rId65" Type="http://schemas.openxmlformats.org/officeDocument/2006/relationships/image" Target="../media/image74.jpeg"/><Relationship Id="rId4" Type="http://schemas.openxmlformats.org/officeDocument/2006/relationships/image" Target="../media/image13.jpeg"/><Relationship Id="rId9" Type="http://schemas.openxmlformats.org/officeDocument/2006/relationships/image" Target="../media/image18.jpeg"/><Relationship Id="rId14" Type="http://schemas.openxmlformats.org/officeDocument/2006/relationships/image" Target="../media/image23.jpeg"/><Relationship Id="rId22" Type="http://schemas.openxmlformats.org/officeDocument/2006/relationships/image" Target="../media/image31.jpeg"/><Relationship Id="rId27" Type="http://schemas.openxmlformats.org/officeDocument/2006/relationships/image" Target="../media/image36.jpeg"/><Relationship Id="rId30" Type="http://schemas.openxmlformats.org/officeDocument/2006/relationships/image" Target="../media/image39.jpeg"/><Relationship Id="rId35" Type="http://schemas.openxmlformats.org/officeDocument/2006/relationships/image" Target="../media/image44.jpeg"/><Relationship Id="rId43" Type="http://schemas.openxmlformats.org/officeDocument/2006/relationships/image" Target="../media/image52.jpeg"/><Relationship Id="rId48" Type="http://schemas.openxmlformats.org/officeDocument/2006/relationships/image" Target="../media/image57.jpeg"/><Relationship Id="rId56" Type="http://schemas.openxmlformats.org/officeDocument/2006/relationships/image" Target="../media/image65.jpeg"/><Relationship Id="rId64" Type="http://schemas.openxmlformats.org/officeDocument/2006/relationships/image" Target="../media/image73.jpeg"/><Relationship Id="rId8" Type="http://schemas.openxmlformats.org/officeDocument/2006/relationships/image" Target="../media/image17.jpeg"/><Relationship Id="rId51" Type="http://schemas.openxmlformats.org/officeDocument/2006/relationships/image" Target="../media/image60.jpeg"/><Relationship Id="rId3" Type="http://schemas.openxmlformats.org/officeDocument/2006/relationships/image" Target="../media/image12.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42.jpeg"/><Relationship Id="rId38" Type="http://schemas.openxmlformats.org/officeDocument/2006/relationships/image" Target="../media/image47.jpeg"/><Relationship Id="rId46" Type="http://schemas.openxmlformats.org/officeDocument/2006/relationships/image" Target="../media/image55.jpeg"/><Relationship Id="rId59"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2.jpeg"/><Relationship Id="rId13" Type="http://schemas.openxmlformats.org/officeDocument/2006/relationships/image" Target="../media/image87.jpeg"/><Relationship Id="rId18" Type="http://schemas.openxmlformats.org/officeDocument/2006/relationships/image" Target="../media/image92.jpeg"/><Relationship Id="rId3" Type="http://schemas.openxmlformats.org/officeDocument/2006/relationships/image" Target="../media/image77.jpeg"/><Relationship Id="rId7" Type="http://schemas.openxmlformats.org/officeDocument/2006/relationships/image" Target="../media/image81.jpeg"/><Relationship Id="rId12" Type="http://schemas.openxmlformats.org/officeDocument/2006/relationships/image" Target="../media/image86.jpeg"/><Relationship Id="rId17" Type="http://schemas.openxmlformats.org/officeDocument/2006/relationships/image" Target="../media/image91.jpeg"/><Relationship Id="rId2" Type="http://schemas.openxmlformats.org/officeDocument/2006/relationships/image" Target="../media/image76.jpeg"/><Relationship Id="rId16" Type="http://schemas.openxmlformats.org/officeDocument/2006/relationships/image" Target="../media/image90.jpeg"/><Relationship Id="rId20" Type="http://schemas.openxmlformats.org/officeDocument/2006/relationships/image" Target="../media/image94.jpeg"/><Relationship Id="rId1" Type="http://schemas.openxmlformats.org/officeDocument/2006/relationships/image" Target="../media/image75.jpeg"/><Relationship Id="rId6" Type="http://schemas.openxmlformats.org/officeDocument/2006/relationships/image" Target="../media/image80.jpeg"/><Relationship Id="rId11" Type="http://schemas.openxmlformats.org/officeDocument/2006/relationships/image" Target="../media/image85.jpeg"/><Relationship Id="rId5" Type="http://schemas.openxmlformats.org/officeDocument/2006/relationships/image" Target="../media/image79.jpeg"/><Relationship Id="rId15" Type="http://schemas.openxmlformats.org/officeDocument/2006/relationships/image" Target="../media/image89.jpeg"/><Relationship Id="rId10" Type="http://schemas.openxmlformats.org/officeDocument/2006/relationships/image" Target="../media/image84.jpeg"/><Relationship Id="rId19" Type="http://schemas.openxmlformats.org/officeDocument/2006/relationships/image" Target="../media/image93.jpeg"/><Relationship Id="rId4" Type="http://schemas.openxmlformats.org/officeDocument/2006/relationships/image" Target="../media/image78.jpeg"/><Relationship Id="rId9" Type="http://schemas.openxmlformats.org/officeDocument/2006/relationships/image" Target="../media/image83.jpeg"/><Relationship Id="rId14" Type="http://schemas.openxmlformats.org/officeDocument/2006/relationships/image" Target="../media/image8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jpeg"/><Relationship Id="rId3" Type="http://schemas.openxmlformats.org/officeDocument/2006/relationships/image" Target="../media/image98.jpeg"/><Relationship Id="rId7" Type="http://schemas.openxmlformats.org/officeDocument/2006/relationships/image" Target="../media/image102.jpeg"/><Relationship Id="rId12" Type="http://schemas.openxmlformats.org/officeDocument/2006/relationships/image" Target="../media/image107.jpg"/><Relationship Id="rId2" Type="http://schemas.openxmlformats.org/officeDocument/2006/relationships/image" Target="../media/image97.jpeg"/><Relationship Id="rId1" Type="http://schemas.openxmlformats.org/officeDocument/2006/relationships/image" Target="../media/image96.jpg"/><Relationship Id="rId6" Type="http://schemas.openxmlformats.org/officeDocument/2006/relationships/image" Target="../media/image101.jpeg"/><Relationship Id="rId11" Type="http://schemas.openxmlformats.org/officeDocument/2006/relationships/image" Target="../media/image106.jpeg"/><Relationship Id="rId5" Type="http://schemas.openxmlformats.org/officeDocument/2006/relationships/image" Target="../media/image100.jpeg"/><Relationship Id="rId10" Type="http://schemas.openxmlformats.org/officeDocument/2006/relationships/image" Target="../media/image105.jpg"/><Relationship Id="rId4" Type="http://schemas.openxmlformats.org/officeDocument/2006/relationships/image" Target="../media/image99.jpeg"/><Relationship Id="rId9" Type="http://schemas.openxmlformats.org/officeDocument/2006/relationships/image" Target="../media/image104.jpeg"/><Relationship Id="rId14" Type="http://schemas.openxmlformats.org/officeDocument/2006/relationships/image" Target="../media/image10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11</xdr:col>
      <xdr:colOff>73268</xdr:colOff>
      <xdr:row>35</xdr:row>
      <xdr:rowOff>73267</xdr:rowOff>
    </xdr:from>
    <xdr:to>
      <xdr:col>15</xdr:col>
      <xdr:colOff>602874</xdr:colOff>
      <xdr:row>39</xdr:row>
      <xdr:rowOff>90734</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041422" y="5597767"/>
          <a:ext cx="3167298" cy="676890"/>
        </a:xfrm>
        <a:prstGeom prst="rect">
          <a:avLst/>
        </a:prstGeom>
      </xdr:spPr>
    </xdr:pic>
    <xdr:clientData/>
  </xdr:twoCellAnchor>
  <xdr:twoCellAnchor editAs="oneCell">
    <xdr:from>
      <xdr:col>3</xdr:col>
      <xdr:colOff>438150</xdr:colOff>
      <xdr:row>6</xdr:row>
      <xdr:rowOff>66675</xdr:rowOff>
    </xdr:from>
    <xdr:to>
      <xdr:col>6</xdr:col>
      <xdr:colOff>445434</xdr:colOff>
      <xdr:row>11</xdr:row>
      <xdr:rowOff>120464</xdr:rowOff>
    </xdr:to>
    <xdr:pic>
      <xdr:nvPicPr>
        <xdr:cNvPr id="3073" name="Bildobjekt 19" descr="1Plegel 1-k.jpg">
          <a:extLst>
            <a:ext uri="{FF2B5EF4-FFF2-40B4-BE49-F238E27FC236}">
              <a16:creationId xmlns:a16="http://schemas.microsoft.com/office/drawing/2014/main" id="{00000000-0008-0000-0000-0000010C0000}"/>
            </a:ext>
          </a:extLst>
        </xdr:cNvPr>
        <xdr:cNvPicPr>
          <a:picLocks noChangeAspect="1"/>
        </xdr:cNvPicPr>
      </xdr:nvPicPr>
      <xdr:blipFill>
        <a:blip xmlns:r="http://schemas.openxmlformats.org/officeDocument/2006/relationships" r:embed="rId2" cstate="print">
          <a:clrChange>
            <a:clrFrom>
              <a:srgbClr val="FDFDFD"/>
            </a:clrFrom>
            <a:clrTo>
              <a:srgbClr val="FDFDFD">
                <a:alpha val="0"/>
              </a:srgbClr>
            </a:clrTo>
          </a:clrChange>
        </a:blip>
        <a:srcRect/>
        <a:stretch>
          <a:fillRect/>
        </a:stretch>
      </xdr:blipFill>
      <xdr:spPr bwMode="auto">
        <a:xfrm>
          <a:off x="3067050" y="1028700"/>
          <a:ext cx="1847850" cy="838200"/>
        </a:xfrm>
        <a:prstGeom prst="rect">
          <a:avLst/>
        </a:prstGeom>
        <a:noFill/>
        <a:ln w="9525">
          <a:noFill/>
          <a:miter lim="800000"/>
          <a:headEnd/>
          <a:tailEnd/>
        </a:ln>
      </xdr:spPr>
    </xdr:pic>
    <xdr:clientData/>
  </xdr:twoCellAnchor>
  <xdr:twoCellAnchor editAs="oneCell">
    <xdr:from>
      <xdr:col>4</xdr:col>
      <xdr:colOff>9525</xdr:colOff>
      <xdr:row>4</xdr:row>
      <xdr:rowOff>28575</xdr:rowOff>
    </xdr:from>
    <xdr:to>
      <xdr:col>6</xdr:col>
      <xdr:colOff>363631</xdr:colOff>
      <xdr:row>6</xdr:row>
      <xdr:rowOff>86285</xdr:rowOff>
    </xdr:to>
    <xdr:pic>
      <xdr:nvPicPr>
        <xdr:cNvPr id="3074" name="Bildobjekt 20" descr="Dutch profile.jpg">
          <a:extLst>
            <a:ext uri="{FF2B5EF4-FFF2-40B4-BE49-F238E27FC236}">
              <a16:creationId xmlns:a16="http://schemas.microsoft.com/office/drawing/2014/main" id="{00000000-0008-0000-0000-0000020C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248025" y="685800"/>
          <a:ext cx="1581150" cy="371475"/>
        </a:xfrm>
        <a:prstGeom prst="rect">
          <a:avLst/>
        </a:prstGeom>
        <a:noFill/>
        <a:ln w="9525">
          <a:noFill/>
          <a:miter lim="800000"/>
          <a:headEnd/>
          <a:tailEnd/>
        </a:ln>
      </xdr:spPr>
    </xdr:pic>
    <xdr:clientData/>
  </xdr:twoCellAnchor>
  <xdr:twoCellAnchor editAs="oneCell">
    <xdr:from>
      <xdr:col>3</xdr:col>
      <xdr:colOff>419100</xdr:colOff>
      <xdr:row>16</xdr:row>
      <xdr:rowOff>85725</xdr:rowOff>
    </xdr:from>
    <xdr:to>
      <xdr:col>6</xdr:col>
      <xdr:colOff>502584</xdr:colOff>
      <xdr:row>22</xdr:row>
      <xdr:rowOff>87406</xdr:rowOff>
    </xdr:to>
    <xdr:pic>
      <xdr:nvPicPr>
        <xdr:cNvPr id="3075" name="Bildobjekt 21" descr="1Plegel 2-k.jpg">
          <a:extLst>
            <a:ext uri="{FF2B5EF4-FFF2-40B4-BE49-F238E27FC236}">
              <a16:creationId xmlns:a16="http://schemas.microsoft.com/office/drawing/2014/main" id="{00000000-0008-0000-0000-0000030C0000}"/>
            </a:ext>
          </a:extLst>
        </xdr:cNvPr>
        <xdr:cNvPicPr>
          <a:picLocks noChangeAspect="1"/>
        </xdr:cNvPicPr>
      </xdr:nvPicPr>
      <xdr:blipFill>
        <a:blip xmlns:r="http://schemas.openxmlformats.org/officeDocument/2006/relationships" r:embed="rId4" cstate="print">
          <a:clrChange>
            <a:clrFrom>
              <a:srgbClr val="FDFDFD"/>
            </a:clrFrom>
            <a:clrTo>
              <a:srgbClr val="FDFDFD">
                <a:alpha val="0"/>
              </a:srgbClr>
            </a:clrTo>
          </a:clrChange>
        </a:blip>
        <a:srcRect/>
        <a:stretch>
          <a:fillRect/>
        </a:stretch>
      </xdr:blipFill>
      <xdr:spPr bwMode="auto">
        <a:xfrm>
          <a:off x="3048000" y="2571750"/>
          <a:ext cx="1924050" cy="942975"/>
        </a:xfrm>
        <a:prstGeom prst="rect">
          <a:avLst/>
        </a:prstGeom>
        <a:noFill/>
        <a:ln w="9525">
          <a:noFill/>
          <a:miter lim="800000"/>
          <a:headEnd/>
          <a:tailEnd/>
        </a:ln>
      </xdr:spPr>
    </xdr:pic>
    <xdr:clientData/>
  </xdr:twoCellAnchor>
  <xdr:twoCellAnchor editAs="oneCell">
    <xdr:from>
      <xdr:col>3</xdr:col>
      <xdr:colOff>600075</xdr:colOff>
      <xdr:row>14</xdr:row>
      <xdr:rowOff>47625</xdr:rowOff>
    </xdr:from>
    <xdr:to>
      <xdr:col>6</xdr:col>
      <xdr:colOff>93009</xdr:colOff>
      <xdr:row>16</xdr:row>
      <xdr:rowOff>95810</xdr:rowOff>
    </xdr:to>
    <xdr:pic>
      <xdr:nvPicPr>
        <xdr:cNvPr id="3076" name="Bildobjekt 22" descr="2-kupig profil.jpg">
          <a:extLst>
            <a:ext uri="{FF2B5EF4-FFF2-40B4-BE49-F238E27FC236}">
              <a16:creationId xmlns:a16="http://schemas.microsoft.com/office/drawing/2014/main" id="{00000000-0008-0000-0000-0000040C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3228975" y="2228850"/>
          <a:ext cx="1333500" cy="361950"/>
        </a:xfrm>
        <a:prstGeom prst="rect">
          <a:avLst/>
        </a:prstGeom>
        <a:noFill/>
        <a:ln w="9525">
          <a:noFill/>
          <a:miter lim="800000"/>
          <a:headEnd/>
          <a:tailEnd/>
        </a:ln>
      </xdr:spPr>
    </xdr:pic>
    <xdr:clientData/>
  </xdr:twoCellAnchor>
  <xdr:twoCellAnchor editAs="oneCell">
    <xdr:from>
      <xdr:col>11</xdr:col>
      <xdr:colOff>138114</xdr:colOff>
      <xdr:row>13</xdr:row>
      <xdr:rowOff>190263</xdr:rowOff>
    </xdr:from>
    <xdr:to>
      <xdr:col>15</xdr:col>
      <xdr:colOff>503422</xdr:colOff>
      <xdr:row>17</xdr:row>
      <xdr:rowOff>99171</xdr:rowOff>
    </xdr:to>
    <xdr:pic>
      <xdr:nvPicPr>
        <xdr:cNvPr id="4" name="Bildobjekt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6172" t="947" r="36766"/>
        <a:stretch/>
      </xdr:blipFill>
      <xdr:spPr>
        <a:xfrm rot="16200000">
          <a:off x="10323602" y="1017141"/>
          <a:ext cx="568331" cy="3003000"/>
        </a:xfrm>
        <a:prstGeom prst="rect">
          <a:avLst/>
        </a:prstGeom>
      </xdr:spPr>
    </xdr:pic>
    <xdr:clientData/>
  </xdr:twoCellAnchor>
  <xdr:twoCellAnchor editAs="oneCell">
    <xdr:from>
      <xdr:col>11</xdr:col>
      <xdr:colOff>152402</xdr:colOff>
      <xdr:row>27</xdr:row>
      <xdr:rowOff>9525</xdr:rowOff>
    </xdr:from>
    <xdr:to>
      <xdr:col>15</xdr:col>
      <xdr:colOff>564637</xdr:colOff>
      <xdr:row>31</xdr:row>
      <xdr:rowOff>20170</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4832" t="664" r="35829"/>
        <a:stretch/>
      </xdr:blipFill>
      <xdr:spPr>
        <a:xfrm rot="16200000">
          <a:off x="10332467" y="3091191"/>
          <a:ext cx="626106" cy="3049927"/>
        </a:xfrm>
        <a:prstGeom prst="rect">
          <a:avLst/>
        </a:prstGeom>
      </xdr:spPr>
    </xdr:pic>
    <xdr:clientData/>
  </xdr:twoCellAnchor>
  <xdr:twoCellAnchor editAs="oneCell">
    <xdr:from>
      <xdr:col>3</xdr:col>
      <xdr:colOff>400050</xdr:colOff>
      <xdr:row>38</xdr:row>
      <xdr:rowOff>95250</xdr:rowOff>
    </xdr:from>
    <xdr:to>
      <xdr:col>6</xdr:col>
      <xdr:colOff>483534</xdr:colOff>
      <xdr:row>44</xdr:row>
      <xdr:rowOff>96931</xdr:rowOff>
    </xdr:to>
    <xdr:pic>
      <xdr:nvPicPr>
        <xdr:cNvPr id="24" name="Bildobjekt 25" descr="1Plegel 2-k.jpg">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cstate="print">
          <a:clrChange>
            <a:clrFrom>
              <a:srgbClr val="FDFDFD"/>
            </a:clrFrom>
            <a:clrTo>
              <a:srgbClr val="FDFDFD">
                <a:alpha val="0"/>
              </a:srgbClr>
            </a:clrTo>
          </a:clrChange>
        </a:blip>
        <a:srcRect/>
        <a:stretch>
          <a:fillRect/>
        </a:stretch>
      </xdr:blipFill>
      <xdr:spPr bwMode="auto">
        <a:xfrm>
          <a:off x="9344025" y="2628900"/>
          <a:ext cx="2066925" cy="942975"/>
        </a:xfrm>
        <a:prstGeom prst="rect">
          <a:avLst/>
        </a:prstGeom>
        <a:noFill/>
        <a:ln w="9525">
          <a:noFill/>
          <a:miter lim="800000"/>
          <a:headEnd/>
          <a:tailEnd/>
        </a:ln>
      </xdr:spPr>
    </xdr:pic>
    <xdr:clientData/>
  </xdr:twoCellAnchor>
  <xdr:twoCellAnchor editAs="oneCell">
    <xdr:from>
      <xdr:col>3</xdr:col>
      <xdr:colOff>581025</xdr:colOff>
      <xdr:row>36</xdr:row>
      <xdr:rowOff>57150</xdr:rowOff>
    </xdr:from>
    <xdr:to>
      <xdr:col>6</xdr:col>
      <xdr:colOff>73959</xdr:colOff>
      <xdr:row>38</xdr:row>
      <xdr:rowOff>105335</xdr:rowOff>
    </xdr:to>
    <xdr:pic>
      <xdr:nvPicPr>
        <xdr:cNvPr id="25" name="Bildobjekt 26" descr="2-kupig profil.jpg">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9525000" y="2286000"/>
          <a:ext cx="1476375" cy="361950"/>
        </a:xfrm>
        <a:prstGeom prst="rect">
          <a:avLst/>
        </a:prstGeom>
        <a:noFill/>
        <a:ln w="9525">
          <a:noFill/>
          <a:miter lim="800000"/>
          <a:headEnd/>
          <a:tailEnd/>
        </a:ln>
      </xdr:spPr>
    </xdr:pic>
    <xdr:clientData/>
  </xdr:twoCellAnchor>
  <xdr:oneCellAnchor>
    <xdr:from>
      <xdr:col>3</xdr:col>
      <xdr:colOff>409575</xdr:colOff>
      <xdr:row>27</xdr:row>
      <xdr:rowOff>57150</xdr:rowOff>
    </xdr:from>
    <xdr:ext cx="1985553" cy="823116"/>
    <xdr:pic>
      <xdr:nvPicPr>
        <xdr:cNvPr id="28" name="Bildobjekt 27" descr="1Plegel 1-k.jp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cstate="print">
          <a:clrChange>
            <a:clrFrom>
              <a:srgbClr val="FDFDFD"/>
            </a:clrFrom>
            <a:clrTo>
              <a:srgbClr val="FDFDFD">
                <a:alpha val="0"/>
              </a:srgbClr>
            </a:clrTo>
          </a:clrChange>
        </a:blip>
        <a:srcRect/>
        <a:stretch>
          <a:fillRect/>
        </a:stretch>
      </xdr:blipFill>
      <xdr:spPr bwMode="auto">
        <a:xfrm>
          <a:off x="9377729" y="1024304"/>
          <a:ext cx="1985553" cy="823116"/>
        </a:xfrm>
        <a:prstGeom prst="rect">
          <a:avLst/>
        </a:prstGeom>
        <a:noFill/>
        <a:ln w="9525">
          <a:noFill/>
          <a:miter lim="800000"/>
          <a:headEnd/>
          <a:tailEnd/>
        </a:ln>
      </xdr:spPr>
    </xdr:pic>
    <xdr:clientData/>
  </xdr:oneCellAnchor>
  <xdr:oneCellAnchor>
    <xdr:from>
      <xdr:col>3</xdr:col>
      <xdr:colOff>590550</xdr:colOff>
      <xdr:row>25</xdr:row>
      <xdr:rowOff>19050</xdr:rowOff>
    </xdr:from>
    <xdr:ext cx="1718853" cy="365441"/>
    <xdr:pic>
      <xdr:nvPicPr>
        <xdr:cNvPr id="29" name="Bildobjekt 28" descr="Dutch profile.jpg">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9558704" y="678473"/>
          <a:ext cx="1718853" cy="365441"/>
        </a:xfrm>
        <a:prstGeom prst="rect">
          <a:avLst/>
        </a:prstGeom>
        <a:noFill/>
        <a:ln w="9525">
          <a:noFill/>
          <a:miter lim="800000"/>
          <a:headEnd/>
          <a:tailEnd/>
        </a:ln>
      </xdr:spPr>
    </xdr:pic>
    <xdr:clientData/>
  </xdr:oneCellAnchor>
  <xdr:twoCellAnchor editAs="oneCell">
    <xdr:from>
      <xdr:col>12</xdr:col>
      <xdr:colOff>623964</xdr:colOff>
      <xdr:row>1</xdr:row>
      <xdr:rowOff>29308</xdr:rowOff>
    </xdr:from>
    <xdr:to>
      <xdr:col>15</xdr:col>
      <xdr:colOff>315058</xdr:colOff>
      <xdr:row>11</xdr:row>
      <xdr:rowOff>139211</xdr:rowOff>
    </xdr:to>
    <xdr:pic>
      <xdr:nvPicPr>
        <xdr:cNvPr id="3" name="Bildobjek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51541" y="183173"/>
          <a:ext cx="1669363" cy="1692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76</xdr:col>
      <xdr:colOff>479535</xdr:colOff>
      <xdr:row>25</xdr:row>
      <xdr:rowOff>118243</xdr:rowOff>
    </xdr:from>
    <xdr:to>
      <xdr:col>78</xdr:col>
      <xdr:colOff>485154</xdr:colOff>
      <xdr:row>30</xdr:row>
      <xdr:rowOff>46422</xdr:rowOff>
    </xdr:to>
    <xdr:pic>
      <xdr:nvPicPr>
        <xdr:cNvPr id="4099" name="Bildobjekt 33">
          <a:extLst>
            <a:ext uri="{FF2B5EF4-FFF2-40B4-BE49-F238E27FC236}">
              <a16:creationId xmlns:a16="http://schemas.microsoft.com/office/drawing/2014/main" id="{00000000-0008-0000-0100-000003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3885225" y="3895398"/>
          <a:ext cx="1227446" cy="683610"/>
        </a:xfrm>
        <a:prstGeom prst="rect">
          <a:avLst/>
        </a:prstGeom>
        <a:noFill/>
        <a:ln w="9525">
          <a:noFill/>
          <a:miter lim="800000"/>
          <a:headEnd/>
          <a:tailEnd/>
        </a:ln>
      </xdr:spPr>
    </xdr:pic>
    <xdr:clientData/>
  </xdr:twoCellAnchor>
  <xdr:twoCellAnchor editAs="oneCell">
    <xdr:from>
      <xdr:col>76</xdr:col>
      <xdr:colOff>335017</xdr:colOff>
      <xdr:row>13</xdr:row>
      <xdr:rowOff>45982</xdr:rowOff>
    </xdr:from>
    <xdr:to>
      <xdr:col>78</xdr:col>
      <xdr:colOff>578807</xdr:colOff>
      <xdr:row>18</xdr:row>
      <xdr:rowOff>107470</xdr:rowOff>
    </xdr:to>
    <xdr:pic>
      <xdr:nvPicPr>
        <xdr:cNvPr id="4101" name="Bildobjekt 35">
          <a:extLst>
            <a:ext uri="{FF2B5EF4-FFF2-40B4-BE49-F238E27FC236}">
              <a16:creationId xmlns:a16="http://schemas.microsoft.com/office/drawing/2014/main" id="{00000000-0008-0000-0100-0000051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3740707" y="2010103"/>
          <a:ext cx="1465617" cy="816919"/>
        </a:xfrm>
        <a:prstGeom prst="rect">
          <a:avLst/>
        </a:prstGeom>
        <a:noFill/>
        <a:ln w="9525">
          <a:noFill/>
          <a:miter lim="800000"/>
          <a:headEnd/>
          <a:tailEnd/>
        </a:ln>
      </xdr:spPr>
    </xdr:pic>
    <xdr:clientData/>
  </xdr:twoCellAnchor>
  <xdr:twoCellAnchor editAs="oneCell">
    <xdr:from>
      <xdr:col>68</xdr:col>
      <xdr:colOff>70273</xdr:colOff>
      <xdr:row>0</xdr:row>
      <xdr:rowOff>57978</xdr:rowOff>
    </xdr:from>
    <xdr:to>
      <xdr:col>70</xdr:col>
      <xdr:colOff>554935</xdr:colOff>
      <xdr:row>6</xdr:row>
      <xdr:rowOff>125604</xdr:rowOff>
    </xdr:to>
    <xdr:pic>
      <xdr:nvPicPr>
        <xdr:cNvPr id="4102" name="Bildobjekt 37">
          <a:extLst>
            <a:ext uri="{FF2B5EF4-FFF2-40B4-BE49-F238E27FC236}">
              <a16:creationId xmlns:a16="http://schemas.microsoft.com/office/drawing/2014/main" id="{00000000-0008-0000-0100-0000061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47935469" y="57978"/>
          <a:ext cx="1710488" cy="962148"/>
        </a:xfrm>
        <a:prstGeom prst="rect">
          <a:avLst/>
        </a:prstGeom>
        <a:noFill/>
        <a:ln w="9525">
          <a:noFill/>
          <a:miter lim="800000"/>
          <a:headEnd/>
          <a:tailEnd/>
        </a:ln>
      </xdr:spPr>
    </xdr:pic>
    <xdr:clientData/>
  </xdr:twoCellAnchor>
  <xdr:twoCellAnchor editAs="oneCell">
    <xdr:from>
      <xdr:col>68</xdr:col>
      <xdr:colOff>389281</xdr:colOff>
      <xdr:row>7</xdr:row>
      <xdr:rowOff>49695</xdr:rowOff>
    </xdr:from>
    <xdr:to>
      <xdr:col>70</xdr:col>
      <xdr:colOff>386916</xdr:colOff>
      <xdr:row>12</xdr:row>
      <xdr:rowOff>82827</xdr:rowOff>
    </xdr:to>
    <xdr:pic>
      <xdr:nvPicPr>
        <xdr:cNvPr id="4103" name="Bildobjekt 39">
          <a:extLst>
            <a:ext uri="{FF2B5EF4-FFF2-40B4-BE49-F238E27FC236}">
              <a16:creationId xmlns:a16="http://schemas.microsoft.com/office/drawing/2014/main" id="{00000000-0008-0000-0100-0000071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44" t="20832" r="17085" b="17531"/>
        <a:stretch/>
      </xdr:blipFill>
      <xdr:spPr bwMode="auto">
        <a:xfrm>
          <a:off x="48254477" y="1093304"/>
          <a:ext cx="1223461" cy="778566"/>
        </a:xfrm>
        <a:prstGeom prst="rect">
          <a:avLst/>
        </a:prstGeom>
        <a:noFill/>
        <a:ln w="9525">
          <a:noFill/>
          <a:miter lim="800000"/>
          <a:headEnd/>
          <a:tailEnd/>
        </a:ln>
      </xdr:spPr>
    </xdr:pic>
    <xdr:clientData/>
  </xdr:twoCellAnchor>
  <xdr:twoCellAnchor editAs="oneCell">
    <xdr:from>
      <xdr:col>68</xdr:col>
      <xdr:colOff>273324</xdr:colOff>
      <xdr:row>13</xdr:row>
      <xdr:rowOff>49696</xdr:rowOff>
    </xdr:from>
    <xdr:to>
      <xdr:col>70</xdr:col>
      <xdr:colOff>210467</xdr:colOff>
      <xdr:row>18</xdr:row>
      <xdr:rowOff>128032</xdr:rowOff>
    </xdr:to>
    <xdr:pic>
      <xdr:nvPicPr>
        <xdr:cNvPr id="4105" name="Bildobjekt 43">
          <a:extLst>
            <a:ext uri="{FF2B5EF4-FFF2-40B4-BE49-F238E27FC236}">
              <a16:creationId xmlns:a16="http://schemas.microsoft.com/office/drawing/2014/main" id="{00000000-0008-0000-0100-0000091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588" r="10000"/>
        <a:stretch/>
      </xdr:blipFill>
      <xdr:spPr bwMode="auto">
        <a:xfrm>
          <a:off x="48138520" y="1987826"/>
          <a:ext cx="1162969" cy="823771"/>
        </a:xfrm>
        <a:prstGeom prst="rect">
          <a:avLst/>
        </a:prstGeom>
        <a:noFill/>
        <a:ln w="9525">
          <a:noFill/>
          <a:miter lim="800000"/>
          <a:headEnd/>
          <a:tailEnd/>
        </a:ln>
      </xdr:spPr>
    </xdr:pic>
    <xdr:clientData/>
  </xdr:twoCellAnchor>
  <xdr:twoCellAnchor editAs="oneCell">
    <xdr:from>
      <xdr:col>68</xdr:col>
      <xdr:colOff>397564</xdr:colOff>
      <xdr:row>25</xdr:row>
      <xdr:rowOff>27294</xdr:rowOff>
    </xdr:from>
    <xdr:to>
      <xdr:col>70</xdr:col>
      <xdr:colOff>223630</xdr:colOff>
      <xdr:row>30</xdr:row>
      <xdr:rowOff>120926</xdr:rowOff>
    </xdr:to>
    <xdr:pic>
      <xdr:nvPicPr>
        <xdr:cNvPr id="4106" name="Bildobjekt 44">
          <a:extLst>
            <a:ext uri="{FF2B5EF4-FFF2-40B4-BE49-F238E27FC236}">
              <a16:creationId xmlns:a16="http://schemas.microsoft.com/office/drawing/2014/main" id="{00000000-0008-0000-0100-00000A1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716" t="13064" r="13625" b="-1"/>
        <a:stretch/>
      </xdr:blipFill>
      <xdr:spPr bwMode="auto">
        <a:xfrm>
          <a:off x="48262760" y="3754468"/>
          <a:ext cx="1051892" cy="839067"/>
        </a:xfrm>
        <a:prstGeom prst="rect">
          <a:avLst/>
        </a:prstGeom>
        <a:noFill/>
        <a:ln w="9525">
          <a:noFill/>
          <a:miter lim="800000"/>
          <a:headEnd/>
          <a:tailEnd/>
        </a:ln>
      </xdr:spPr>
    </xdr:pic>
    <xdr:clientData/>
  </xdr:twoCellAnchor>
  <xdr:twoCellAnchor editAs="oneCell">
    <xdr:from>
      <xdr:col>68</xdr:col>
      <xdr:colOff>461961</xdr:colOff>
      <xdr:row>44</xdr:row>
      <xdr:rowOff>57978</xdr:rowOff>
    </xdr:from>
    <xdr:to>
      <xdr:col>70</xdr:col>
      <xdr:colOff>340391</xdr:colOff>
      <xdr:row>49</xdr:row>
      <xdr:rowOff>117872</xdr:rowOff>
    </xdr:to>
    <xdr:pic>
      <xdr:nvPicPr>
        <xdr:cNvPr id="4107" name="Bildobjekt 45">
          <a:extLst>
            <a:ext uri="{FF2B5EF4-FFF2-40B4-BE49-F238E27FC236}">
              <a16:creationId xmlns:a16="http://schemas.microsoft.com/office/drawing/2014/main" id="{00000000-0008-0000-0100-00000B1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8327157" y="6617804"/>
          <a:ext cx="1104256" cy="805329"/>
        </a:xfrm>
        <a:prstGeom prst="rect">
          <a:avLst/>
        </a:prstGeom>
        <a:noFill/>
        <a:ln w="9525">
          <a:noFill/>
          <a:miter lim="800000"/>
          <a:headEnd/>
          <a:tailEnd/>
        </a:ln>
      </xdr:spPr>
    </xdr:pic>
    <xdr:clientData/>
  </xdr:twoCellAnchor>
  <xdr:twoCellAnchor editAs="oneCell">
    <xdr:from>
      <xdr:col>76</xdr:col>
      <xdr:colOff>315310</xdr:colOff>
      <xdr:row>19</xdr:row>
      <xdr:rowOff>45983</xdr:rowOff>
    </xdr:from>
    <xdr:to>
      <xdr:col>78</xdr:col>
      <xdr:colOff>590851</xdr:colOff>
      <xdr:row>24</xdr:row>
      <xdr:rowOff>122641</xdr:rowOff>
    </xdr:to>
    <xdr:pic>
      <xdr:nvPicPr>
        <xdr:cNvPr id="4108" name="Bildobjekt 46">
          <a:extLst>
            <a:ext uri="{FF2B5EF4-FFF2-40B4-BE49-F238E27FC236}">
              <a16:creationId xmlns:a16="http://schemas.microsoft.com/office/drawing/2014/main" id="{00000000-0008-0000-0100-00000C1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53721000" y="2916621"/>
          <a:ext cx="1497368" cy="832089"/>
        </a:xfrm>
        <a:prstGeom prst="rect">
          <a:avLst/>
        </a:prstGeom>
        <a:noFill/>
        <a:ln w="9525">
          <a:noFill/>
          <a:miter lim="800000"/>
          <a:headEnd/>
          <a:tailEnd/>
        </a:ln>
      </xdr:spPr>
    </xdr:pic>
    <xdr:clientData/>
  </xdr:twoCellAnchor>
  <xdr:twoCellAnchor editAs="oneCell">
    <xdr:from>
      <xdr:col>76</xdr:col>
      <xdr:colOff>232304</xdr:colOff>
      <xdr:row>0</xdr:row>
      <xdr:rowOff>76200</xdr:rowOff>
    </xdr:from>
    <xdr:to>
      <xdr:col>79</xdr:col>
      <xdr:colOff>62970</xdr:colOff>
      <xdr:row>6</xdr:row>
      <xdr:rowOff>95250</xdr:rowOff>
    </xdr:to>
    <xdr:pic>
      <xdr:nvPicPr>
        <xdr:cNvPr id="4109" name="Bildobjekt 47">
          <a:extLst>
            <a:ext uri="{FF2B5EF4-FFF2-40B4-BE49-F238E27FC236}">
              <a16:creationId xmlns:a16="http://schemas.microsoft.com/office/drawing/2014/main" id="{00000000-0008-0000-0100-00000D1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53581829" y="76200"/>
          <a:ext cx="1659466" cy="933450"/>
        </a:xfrm>
        <a:prstGeom prst="rect">
          <a:avLst/>
        </a:prstGeom>
        <a:noFill/>
        <a:ln w="9525">
          <a:noFill/>
          <a:miter lim="800000"/>
          <a:headEnd/>
          <a:tailEnd/>
        </a:ln>
      </xdr:spPr>
    </xdr:pic>
    <xdr:clientData/>
  </xdr:twoCellAnchor>
  <xdr:twoCellAnchor editAs="oneCell">
    <xdr:from>
      <xdr:col>67</xdr:col>
      <xdr:colOff>407937</xdr:colOff>
      <xdr:row>31</xdr:row>
      <xdr:rowOff>59121</xdr:rowOff>
    </xdr:from>
    <xdr:to>
      <xdr:col>71</xdr:col>
      <xdr:colOff>215461</xdr:colOff>
      <xdr:row>37</xdr:row>
      <xdr:rowOff>131378</xdr:rowOff>
    </xdr:to>
    <xdr:pic>
      <xdr:nvPicPr>
        <xdr:cNvPr id="4110" name="Bildobjekt 48">
          <a:extLst>
            <a:ext uri="{FF2B5EF4-FFF2-40B4-BE49-F238E27FC236}">
              <a16:creationId xmlns:a16="http://schemas.microsoft.com/office/drawing/2014/main" id="{00000000-0008-0000-0100-00000E1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6" t="11335" r="1984" b="12170"/>
        <a:stretch/>
      </xdr:blipFill>
      <xdr:spPr bwMode="auto">
        <a:xfrm>
          <a:off x="47559971" y="4742793"/>
          <a:ext cx="2251180" cy="978775"/>
        </a:xfrm>
        <a:prstGeom prst="rect">
          <a:avLst/>
        </a:prstGeom>
        <a:noFill/>
        <a:ln w="9525">
          <a:noFill/>
          <a:miter lim="800000"/>
          <a:headEnd/>
          <a:tailEnd/>
        </a:ln>
      </xdr:spPr>
    </xdr:pic>
    <xdr:clientData/>
  </xdr:twoCellAnchor>
  <xdr:twoCellAnchor editAs="oneCell">
    <xdr:from>
      <xdr:col>3</xdr:col>
      <xdr:colOff>561975</xdr:colOff>
      <xdr:row>22</xdr:row>
      <xdr:rowOff>104775</xdr:rowOff>
    </xdr:from>
    <xdr:to>
      <xdr:col>5</xdr:col>
      <xdr:colOff>180975</xdr:colOff>
      <xdr:row>32</xdr:row>
      <xdr:rowOff>9525</xdr:rowOff>
    </xdr:to>
    <xdr:pic>
      <xdr:nvPicPr>
        <xdr:cNvPr id="4113" name="Picture 6" descr="Eave plate 1">
          <a:extLst>
            <a:ext uri="{FF2B5EF4-FFF2-40B4-BE49-F238E27FC236}">
              <a16:creationId xmlns:a16="http://schemas.microsoft.com/office/drawing/2014/main" id="{00000000-0008-0000-0100-000011100000}"/>
            </a:ext>
          </a:extLst>
        </xdr:cNvPr>
        <xdr:cNvPicPr>
          <a:picLocks noChangeAspect="1" noChangeArrowheads="1"/>
        </xdr:cNvPicPr>
      </xdr:nvPicPr>
      <xdr:blipFill>
        <a:blip xmlns:r="http://schemas.openxmlformats.org/officeDocument/2006/relationships" r:embed="rId11" cstate="print">
          <a:clrChange>
            <a:clrFrom>
              <a:srgbClr val="FFFFFE"/>
            </a:clrFrom>
            <a:clrTo>
              <a:srgbClr val="FFFFFE">
                <a:alpha val="0"/>
              </a:srgbClr>
            </a:clrTo>
          </a:clrChange>
        </a:blip>
        <a:srcRect/>
        <a:stretch>
          <a:fillRect/>
        </a:stretch>
      </xdr:blipFill>
      <xdr:spPr bwMode="auto">
        <a:xfrm>
          <a:off x="3248025" y="3457575"/>
          <a:ext cx="933450" cy="1428750"/>
        </a:xfrm>
        <a:prstGeom prst="rect">
          <a:avLst/>
        </a:prstGeom>
        <a:noFill/>
        <a:ln w="9525">
          <a:noFill/>
          <a:miter lim="800000"/>
          <a:headEnd/>
          <a:tailEnd/>
        </a:ln>
      </xdr:spPr>
    </xdr:pic>
    <xdr:clientData/>
  </xdr:twoCellAnchor>
  <xdr:twoCellAnchor editAs="oneCell">
    <xdr:from>
      <xdr:col>12</xdr:col>
      <xdr:colOff>95250</xdr:colOff>
      <xdr:row>45</xdr:row>
      <xdr:rowOff>7869</xdr:rowOff>
    </xdr:from>
    <xdr:to>
      <xdr:col>14</xdr:col>
      <xdr:colOff>133350</xdr:colOff>
      <xdr:row>53</xdr:row>
      <xdr:rowOff>61706</xdr:rowOff>
    </xdr:to>
    <xdr:pic>
      <xdr:nvPicPr>
        <xdr:cNvPr id="4114" name="Picture 88" descr="Kehlblech2">
          <a:extLst>
            <a:ext uri="{FF2B5EF4-FFF2-40B4-BE49-F238E27FC236}">
              <a16:creationId xmlns:a16="http://schemas.microsoft.com/office/drawing/2014/main" id="{00000000-0008-0000-0100-000012100000}"/>
            </a:ext>
          </a:extLst>
        </xdr:cNvPr>
        <xdr:cNvPicPr>
          <a:picLocks noChangeAspect="1" noChangeArrowheads="1"/>
        </xdr:cNvPicPr>
      </xdr:nvPicPr>
      <xdr:blipFill>
        <a:blip xmlns:r="http://schemas.openxmlformats.org/officeDocument/2006/relationships" r:embed="rId12" cstate="print">
          <a:clrChange>
            <a:clrFrom>
              <a:srgbClr val="FFFFFE"/>
            </a:clrFrom>
            <a:clrTo>
              <a:srgbClr val="FFFFFE">
                <a:alpha val="0"/>
              </a:srgbClr>
            </a:clrTo>
          </a:clrChange>
        </a:blip>
        <a:srcRect/>
        <a:stretch>
          <a:fillRect/>
        </a:stretch>
      </xdr:blipFill>
      <xdr:spPr bwMode="auto">
        <a:xfrm>
          <a:off x="8758859" y="6716782"/>
          <a:ext cx="1263926" cy="1246533"/>
        </a:xfrm>
        <a:prstGeom prst="rect">
          <a:avLst/>
        </a:prstGeom>
        <a:noFill/>
        <a:ln w="9525">
          <a:noFill/>
          <a:miter lim="800000"/>
          <a:headEnd/>
          <a:tailEnd/>
        </a:ln>
      </xdr:spPr>
    </xdr:pic>
    <xdr:clientData/>
  </xdr:twoCellAnchor>
  <xdr:twoCellAnchor editAs="oneCell">
    <xdr:from>
      <xdr:col>4</xdr:col>
      <xdr:colOff>76200</xdr:colOff>
      <xdr:row>1</xdr:row>
      <xdr:rowOff>19050</xdr:rowOff>
    </xdr:from>
    <xdr:to>
      <xdr:col>6</xdr:col>
      <xdr:colOff>95250</xdr:colOff>
      <xdr:row>10</xdr:row>
      <xdr:rowOff>9525</xdr:rowOff>
    </xdr:to>
    <xdr:pic>
      <xdr:nvPicPr>
        <xdr:cNvPr id="4115" name="Bildobjekt 47" descr="Nockpanna.jpg">
          <a:extLst>
            <a:ext uri="{FF2B5EF4-FFF2-40B4-BE49-F238E27FC236}">
              <a16:creationId xmlns:a16="http://schemas.microsoft.com/office/drawing/2014/main" id="{00000000-0008-0000-0100-000013100000}"/>
            </a:ext>
          </a:extLst>
        </xdr:cNvPr>
        <xdr:cNvPicPr>
          <a:picLocks noChangeAspect="1"/>
        </xdr:cNvPicPr>
      </xdr:nvPicPr>
      <xdr:blipFill>
        <a:blip xmlns:r="http://schemas.openxmlformats.org/officeDocument/2006/relationships" r:embed="rId13" cstate="print">
          <a:clrChange>
            <a:clrFrom>
              <a:srgbClr val="FDFDFD"/>
            </a:clrFrom>
            <a:clrTo>
              <a:srgbClr val="FDFDFD">
                <a:alpha val="0"/>
              </a:srgbClr>
            </a:clrTo>
          </a:clrChange>
        </a:blip>
        <a:srcRect/>
        <a:stretch>
          <a:fillRect/>
        </a:stretch>
      </xdr:blipFill>
      <xdr:spPr bwMode="auto">
        <a:xfrm>
          <a:off x="3181350" y="171450"/>
          <a:ext cx="1238250" cy="1362075"/>
        </a:xfrm>
        <a:prstGeom prst="rect">
          <a:avLst/>
        </a:prstGeom>
        <a:noFill/>
        <a:ln w="9525">
          <a:noFill/>
          <a:miter lim="800000"/>
          <a:headEnd/>
          <a:tailEnd/>
        </a:ln>
      </xdr:spPr>
    </xdr:pic>
    <xdr:clientData/>
  </xdr:twoCellAnchor>
  <xdr:twoCellAnchor editAs="oneCell">
    <xdr:from>
      <xdr:col>20</xdr:col>
      <xdr:colOff>219902</xdr:colOff>
      <xdr:row>16</xdr:row>
      <xdr:rowOff>41824</xdr:rowOff>
    </xdr:from>
    <xdr:to>
      <xdr:col>23</xdr:col>
      <xdr:colOff>82824</xdr:colOff>
      <xdr:row>21</xdr:row>
      <xdr:rowOff>41413</xdr:rowOff>
    </xdr:to>
    <xdr:pic>
      <xdr:nvPicPr>
        <xdr:cNvPr id="4116" name="Bildobjekt 48" descr="Anslutningplåt 2-k.jpg">
          <a:extLst>
            <a:ext uri="{FF2B5EF4-FFF2-40B4-BE49-F238E27FC236}">
              <a16:creationId xmlns:a16="http://schemas.microsoft.com/office/drawing/2014/main" id="{00000000-0008-0000-0100-000014100000}"/>
            </a:ext>
          </a:extLst>
        </xdr:cNvPr>
        <xdr:cNvPicPr>
          <a:picLocks noChangeAspect="1"/>
        </xdr:cNvPicPr>
      </xdr:nvPicPr>
      <xdr:blipFill rotWithShape="1">
        <a:blip xmlns:r="http://schemas.openxmlformats.org/officeDocument/2006/relationships" r:embed="rId14" cstate="print"/>
        <a:srcRect r="14023" b="21062"/>
        <a:stretch/>
      </xdr:blipFill>
      <xdr:spPr bwMode="auto">
        <a:xfrm>
          <a:off x="14482554" y="2427215"/>
          <a:ext cx="1701661" cy="745024"/>
        </a:xfrm>
        <a:prstGeom prst="rect">
          <a:avLst/>
        </a:prstGeom>
        <a:noFill/>
        <a:ln w="9525">
          <a:noFill/>
          <a:miter lim="800000"/>
          <a:headEnd/>
          <a:tailEnd/>
        </a:ln>
      </xdr:spPr>
    </xdr:pic>
    <xdr:clientData/>
  </xdr:twoCellAnchor>
  <xdr:twoCellAnchor editAs="oneCell">
    <xdr:from>
      <xdr:col>20</xdr:col>
      <xdr:colOff>233033</xdr:colOff>
      <xdr:row>11</xdr:row>
      <xdr:rowOff>26913</xdr:rowOff>
    </xdr:from>
    <xdr:to>
      <xdr:col>23</xdr:col>
      <xdr:colOff>82826</xdr:colOff>
      <xdr:row>16</xdr:row>
      <xdr:rowOff>74544</xdr:rowOff>
    </xdr:to>
    <xdr:pic>
      <xdr:nvPicPr>
        <xdr:cNvPr id="4117" name="Bildobjekt 49" descr="Anslutningsplåt 1-k.jpg">
          <a:extLst>
            <a:ext uri="{FF2B5EF4-FFF2-40B4-BE49-F238E27FC236}">
              <a16:creationId xmlns:a16="http://schemas.microsoft.com/office/drawing/2014/main" id="{00000000-0008-0000-0100-000015100000}"/>
            </a:ext>
          </a:extLst>
        </xdr:cNvPr>
        <xdr:cNvPicPr>
          <a:picLocks noChangeAspect="1"/>
        </xdr:cNvPicPr>
      </xdr:nvPicPr>
      <xdr:blipFill rotWithShape="1">
        <a:blip xmlns:r="http://schemas.openxmlformats.org/officeDocument/2006/relationships" r:embed="rId15" cstate="print"/>
        <a:srcRect r="11695" b="13796"/>
        <a:stretch/>
      </xdr:blipFill>
      <xdr:spPr bwMode="auto">
        <a:xfrm>
          <a:off x="14495685" y="1666870"/>
          <a:ext cx="1688532" cy="793065"/>
        </a:xfrm>
        <a:prstGeom prst="rect">
          <a:avLst/>
        </a:prstGeom>
        <a:noFill/>
        <a:ln w="9525">
          <a:noFill/>
          <a:miter lim="800000"/>
          <a:headEnd/>
          <a:tailEnd/>
        </a:ln>
      </xdr:spPr>
    </xdr:pic>
    <xdr:clientData/>
  </xdr:twoCellAnchor>
  <xdr:twoCellAnchor editAs="oneCell">
    <xdr:from>
      <xdr:col>20</xdr:col>
      <xdr:colOff>219075</xdr:colOff>
      <xdr:row>26</xdr:row>
      <xdr:rowOff>9525</xdr:rowOff>
    </xdr:from>
    <xdr:to>
      <xdr:col>21</xdr:col>
      <xdr:colOff>276225</xdr:colOff>
      <xdr:row>27</xdr:row>
      <xdr:rowOff>133350</xdr:rowOff>
    </xdr:to>
    <xdr:pic>
      <xdr:nvPicPr>
        <xdr:cNvPr id="4119" name="Bildobjekt 51" descr="Monteringshylsa.jpg">
          <a:extLst>
            <a:ext uri="{FF2B5EF4-FFF2-40B4-BE49-F238E27FC236}">
              <a16:creationId xmlns:a16="http://schemas.microsoft.com/office/drawing/2014/main" id="{00000000-0008-0000-0100-000017100000}"/>
            </a:ext>
          </a:extLst>
        </xdr:cNvPr>
        <xdr:cNvPicPr>
          <a:picLocks noChangeAspect="1"/>
        </xdr:cNvPicPr>
      </xdr:nvPicPr>
      <xdr:blipFill>
        <a:blip xmlns:r="http://schemas.openxmlformats.org/officeDocument/2006/relationships" r:embed="rId16" cstate="print">
          <a:clrChange>
            <a:clrFrom>
              <a:srgbClr val="FFFFFE"/>
            </a:clrFrom>
            <a:clrTo>
              <a:srgbClr val="FFFFFE">
                <a:alpha val="0"/>
              </a:srgbClr>
            </a:clrTo>
          </a:clrChange>
        </a:blip>
        <a:srcRect/>
        <a:stretch>
          <a:fillRect/>
        </a:stretch>
      </xdr:blipFill>
      <xdr:spPr bwMode="auto">
        <a:xfrm>
          <a:off x="15535275" y="3971925"/>
          <a:ext cx="714375" cy="276225"/>
        </a:xfrm>
        <a:prstGeom prst="rect">
          <a:avLst/>
        </a:prstGeom>
        <a:noFill/>
        <a:ln w="9525">
          <a:noFill/>
          <a:miter lim="800000"/>
          <a:headEnd/>
          <a:tailEnd/>
        </a:ln>
      </xdr:spPr>
    </xdr:pic>
    <xdr:clientData/>
  </xdr:twoCellAnchor>
  <xdr:twoCellAnchor editAs="oneCell">
    <xdr:from>
      <xdr:col>21</xdr:col>
      <xdr:colOff>247650</xdr:colOff>
      <xdr:row>34</xdr:row>
      <xdr:rowOff>57150</xdr:rowOff>
    </xdr:from>
    <xdr:to>
      <xdr:col>23</xdr:col>
      <xdr:colOff>466725</xdr:colOff>
      <xdr:row>41</xdr:row>
      <xdr:rowOff>19050</xdr:rowOff>
    </xdr:to>
    <xdr:pic>
      <xdr:nvPicPr>
        <xdr:cNvPr id="4120" name="Bildobjekt 52" descr="Planplåt matt och alu.jpg">
          <a:extLst>
            <a:ext uri="{FF2B5EF4-FFF2-40B4-BE49-F238E27FC236}">
              <a16:creationId xmlns:a16="http://schemas.microsoft.com/office/drawing/2014/main" id="{00000000-0008-0000-0100-000018100000}"/>
            </a:ext>
          </a:extLst>
        </xdr:cNvPr>
        <xdr:cNvPicPr>
          <a:picLocks noChangeAspect="1"/>
        </xdr:cNvPicPr>
      </xdr:nvPicPr>
      <xdr:blipFill>
        <a:blip xmlns:r="http://schemas.openxmlformats.org/officeDocument/2006/relationships" r:embed="rId17" cstate="print">
          <a:clrChange>
            <a:clrFrom>
              <a:srgbClr val="FDFDFD"/>
            </a:clrFrom>
            <a:clrTo>
              <a:srgbClr val="FDFDFD">
                <a:alpha val="0"/>
              </a:srgbClr>
            </a:clrTo>
          </a:clrChange>
        </a:blip>
        <a:srcRect/>
        <a:stretch>
          <a:fillRect/>
        </a:stretch>
      </xdr:blipFill>
      <xdr:spPr bwMode="auto">
        <a:xfrm>
          <a:off x="16221075" y="5238750"/>
          <a:ext cx="1533525" cy="1028700"/>
        </a:xfrm>
        <a:prstGeom prst="rect">
          <a:avLst/>
        </a:prstGeom>
        <a:noFill/>
        <a:ln w="9525">
          <a:noFill/>
          <a:miter lim="800000"/>
          <a:headEnd/>
          <a:tailEnd/>
        </a:ln>
      </xdr:spPr>
    </xdr:pic>
    <xdr:clientData/>
  </xdr:twoCellAnchor>
  <xdr:twoCellAnchor editAs="oneCell">
    <xdr:from>
      <xdr:col>19</xdr:col>
      <xdr:colOff>114300</xdr:colOff>
      <xdr:row>34</xdr:row>
      <xdr:rowOff>28575</xdr:rowOff>
    </xdr:from>
    <xdr:to>
      <xdr:col>21</xdr:col>
      <xdr:colOff>276225</xdr:colOff>
      <xdr:row>40</xdr:row>
      <xdr:rowOff>95250</xdr:rowOff>
    </xdr:to>
    <xdr:pic>
      <xdr:nvPicPr>
        <xdr:cNvPr id="4121" name="Bildobjekt 53" descr="Planplåt terra och plus.jpg">
          <a:extLst>
            <a:ext uri="{FF2B5EF4-FFF2-40B4-BE49-F238E27FC236}">
              <a16:creationId xmlns:a16="http://schemas.microsoft.com/office/drawing/2014/main" id="{00000000-0008-0000-0100-000019100000}"/>
            </a:ext>
          </a:extLst>
        </xdr:cNvPr>
        <xdr:cNvPicPr>
          <a:picLocks noChangeAspect="1"/>
        </xdr:cNvPicPr>
      </xdr:nvPicPr>
      <xdr:blipFill>
        <a:blip xmlns:r="http://schemas.openxmlformats.org/officeDocument/2006/relationships" r:embed="rId18" cstate="print">
          <a:clrChange>
            <a:clrFrom>
              <a:srgbClr val="FDFDFD"/>
            </a:clrFrom>
            <a:clrTo>
              <a:srgbClr val="FDFDFD">
                <a:alpha val="0"/>
              </a:srgbClr>
            </a:clrTo>
          </a:clrChange>
        </a:blip>
        <a:srcRect/>
        <a:stretch>
          <a:fillRect/>
        </a:stretch>
      </xdr:blipFill>
      <xdr:spPr bwMode="auto">
        <a:xfrm>
          <a:off x="14773275" y="5210175"/>
          <a:ext cx="1476375" cy="981075"/>
        </a:xfrm>
        <a:prstGeom prst="rect">
          <a:avLst/>
        </a:prstGeom>
        <a:noFill/>
        <a:ln w="9525">
          <a:noFill/>
          <a:miter lim="800000"/>
          <a:headEnd/>
          <a:tailEnd/>
        </a:ln>
      </xdr:spPr>
    </xdr:pic>
    <xdr:clientData/>
  </xdr:twoCellAnchor>
  <xdr:twoCellAnchor editAs="oneCell">
    <xdr:from>
      <xdr:col>4</xdr:col>
      <xdr:colOff>104775</xdr:colOff>
      <xdr:row>35</xdr:row>
      <xdr:rowOff>9525</xdr:rowOff>
    </xdr:from>
    <xdr:to>
      <xdr:col>6</xdr:col>
      <xdr:colOff>9525</xdr:colOff>
      <xdr:row>42</xdr:row>
      <xdr:rowOff>66675</xdr:rowOff>
    </xdr:to>
    <xdr:pic>
      <xdr:nvPicPr>
        <xdr:cNvPr id="4122" name="Bildobjekt 54" descr="Ståndskiva.jpg">
          <a:extLst>
            <a:ext uri="{FF2B5EF4-FFF2-40B4-BE49-F238E27FC236}">
              <a16:creationId xmlns:a16="http://schemas.microsoft.com/office/drawing/2014/main" id="{00000000-0008-0000-0100-00001A100000}"/>
            </a:ext>
          </a:extLst>
        </xdr:cNvPr>
        <xdr:cNvPicPr>
          <a:picLocks noChangeAspect="1"/>
        </xdr:cNvPicPr>
      </xdr:nvPicPr>
      <xdr:blipFill>
        <a:blip xmlns:r="http://schemas.openxmlformats.org/officeDocument/2006/relationships" r:embed="rId19" cstate="print">
          <a:clrChange>
            <a:clrFrom>
              <a:srgbClr val="FDFDFD"/>
            </a:clrFrom>
            <a:clrTo>
              <a:srgbClr val="FDFDFD">
                <a:alpha val="0"/>
              </a:srgbClr>
            </a:clrTo>
          </a:clrChange>
        </a:blip>
        <a:srcRect/>
        <a:stretch>
          <a:fillRect/>
        </a:stretch>
      </xdr:blipFill>
      <xdr:spPr bwMode="auto">
        <a:xfrm>
          <a:off x="3448050" y="5343525"/>
          <a:ext cx="1219200" cy="1123950"/>
        </a:xfrm>
        <a:prstGeom prst="rect">
          <a:avLst/>
        </a:prstGeom>
        <a:noFill/>
        <a:ln w="9525">
          <a:noFill/>
          <a:miter lim="800000"/>
          <a:headEnd/>
          <a:tailEnd/>
        </a:ln>
      </xdr:spPr>
    </xdr:pic>
    <xdr:clientData/>
  </xdr:twoCellAnchor>
  <xdr:twoCellAnchor editAs="oneCell">
    <xdr:from>
      <xdr:col>12</xdr:col>
      <xdr:colOff>85725</xdr:colOff>
      <xdr:row>34</xdr:row>
      <xdr:rowOff>57150</xdr:rowOff>
    </xdr:from>
    <xdr:to>
      <xdr:col>14</xdr:col>
      <xdr:colOff>180975</xdr:colOff>
      <xdr:row>42</xdr:row>
      <xdr:rowOff>104775</xdr:rowOff>
    </xdr:to>
    <xdr:pic>
      <xdr:nvPicPr>
        <xdr:cNvPr id="4124" name="Bildobjekt 56" descr="Vinkelränna 1.jpg">
          <a:extLst>
            <a:ext uri="{FF2B5EF4-FFF2-40B4-BE49-F238E27FC236}">
              <a16:creationId xmlns:a16="http://schemas.microsoft.com/office/drawing/2014/main" id="{00000000-0008-0000-0100-00001C100000}"/>
            </a:ext>
          </a:extLst>
        </xdr:cNvPr>
        <xdr:cNvPicPr>
          <a:picLocks noChangeAspect="1"/>
        </xdr:cNvPicPr>
      </xdr:nvPicPr>
      <xdr:blipFill>
        <a:blip xmlns:r="http://schemas.openxmlformats.org/officeDocument/2006/relationships" r:embed="rId20" cstate="print">
          <a:clrChange>
            <a:clrFrom>
              <a:srgbClr val="FDFDFD"/>
            </a:clrFrom>
            <a:clrTo>
              <a:srgbClr val="FDFDFD">
                <a:alpha val="0"/>
              </a:srgbClr>
            </a:clrTo>
          </a:clrChange>
        </a:blip>
        <a:srcRect/>
        <a:stretch>
          <a:fillRect/>
        </a:stretch>
      </xdr:blipFill>
      <xdr:spPr bwMode="auto">
        <a:xfrm>
          <a:off x="8724900" y="5238750"/>
          <a:ext cx="1314450" cy="1266825"/>
        </a:xfrm>
        <a:prstGeom prst="rect">
          <a:avLst/>
        </a:prstGeom>
        <a:noFill/>
        <a:ln w="9525">
          <a:noFill/>
          <a:miter lim="800000"/>
          <a:headEnd/>
          <a:tailEnd/>
        </a:ln>
      </xdr:spPr>
    </xdr:pic>
    <xdr:clientData/>
  </xdr:twoCellAnchor>
  <xdr:twoCellAnchor editAs="oneCell">
    <xdr:from>
      <xdr:col>4</xdr:col>
      <xdr:colOff>85725</xdr:colOff>
      <xdr:row>14</xdr:row>
      <xdr:rowOff>28575</xdr:rowOff>
    </xdr:from>
    <xdr:to>
      <xdr:col>5</xdr:col>
      <xdr:colOff>219075</xdr:colOff>
      <xdr:row>19</xdr:row>
      <xdr:rowOff>85725</xdr:rowOff>
    </xdr:to>
    <xdr:pic>
      <xdr:nvPicPr>
        <xdr:cNvPr id="4125" name="Bildobjekt 57" descr="Ändlock.jpg">
          <a:extLst>
            <a:ext uri="{FF2B5EF4-FFF2-40B4-BE49-F238E27FC236}">
              <a16:creationId xmlns:a16="http://schemas.microsoft.com/office/drawing/2014/main" id="{00000000-0008-0000-0100-00001D100000}"/>
            </a:ext>
          </a:extLst>
        </xdr:cNvPr>
        <xdr:cNvPicPr>
          <a:picLocks noChangeAspect="1"/>
        </xdr:cNvPicPr>
      </xdr:nvPicPr>
      <xdr:blipFill>
        <a:blip xmlns:r="http://schemas.openxmlformats.org/officeDocument/2006/relationships" r:embed="rId21" cstate="print">
          <a:clrChange>
            <a:clrFrom>
              <a:srgbClr val="FFFFFE"/>
            </a:clrFrom>
            <a:clrTo>
              <a:srgbClr val="FFFFFE">
                <a:alpha val="0"/>
              </a:srgbClr>
            </a:clrTo>
          </a:clrChange>
        </a:blip>
        <a:srcRect/>
        <a:stretch>
          <a:fillRect/>
        </a:stretch>
      </xdr:blipFill>
      <xdr:spPr bwMode="auto">
        <a:xfrm>
          <a:off x="3190875" y="2162175"/>
          <a:ext cx="742950" cy="819150"/>
        </a:xfrm>
        <a:prstGeom prst="rect">
          <a:avLst/>
        </a:prstGeom>
        <a:noFill/>
        <a:ln w="9525">
          <a:noFill/>
          <a:miter lim="800000"/>
          <a:headEnd/>
          <a:tailEnd/>
        </a:ln>
      </xdr:spPr>
    </xdr:pic>
    <xdr:clientData/>
  </xdr:twoCellAnchor>
  <xdr:twoCellAnchor editAs="oneCell">
    <xdr:from>
      <xdr:col>12</xdr:col>
      <xdr:colOff>104775</xdr:colOff>
      <xdr:row>1</xdr:row>
      <xdr:rowOff>9525</xdr:rowOff>
    </xdr:from>
    <xdr:to>
      <xdr:col>14</xdr:col>
      <xdr:colOff>323850</xdr:colOff>
      <xdr:row>9</xdr:row>
      <xdr:rowOff>1465</xdr:rowOff>
    </xdr:to>
    <xdr:pic>
      <xdr:nvPicPr>
        <xdr:cNvPr id="4126" name="Bildobjekt 58" descr="Vindskiva 1.jpg">
          <a:extLst>
            <a:ext uri="{FF2B5EF4-FFF2-40B4-BE49-F238E27FC236}">
              <a16:creationId xmlns:a16="http://schemas.microsoft.com/office/drawing/2014/main" id="{00000000-0008-0000-0100-00001E100000}"/>
            </a:ext>
          </a:extLst>
        </xdr:cNvPr>
        <xdr:cNvPicPr>
          <a:picLocks noChangeAspect="1"/>
        </xdr:cNvPicPr>
      </xdr:nvPicPr>
      <xdr:blipFill>
        <a:blip xmlns:r="http://schemas.openxmlformats.org/officeDocument/2006/relationships" r:embed="rId22" cstate="print">
          <a:clrChange>
            <a:clrFrom>
              <a:srgbClr val="FDFDFD"/>
            </a:clrFrom>
            <a:clrTo>
              <a:srgbClr val="FDFDFD">
                <a:alpha val="0"/>
              </a:srgbClr>
            </a:clrTo>
          </a:clrChange>
        </a:blip>
        <a:srcRect/>
        <a:stretch>
          <a:fillRect/>
        </a:stretch>
      </xdr:blipFill>
      <xdr:spPr bwMode="auto">
        <a:xfrm>
          <a:off x="8743950" y="161925"/>
          <a:ext cx="1438275" cy="1209675"/>
        </a:xfrm>
        <a:prstGeom prst="rect">
          <a:avLst/>
        </a:prstGeom>
        <a:noFill/>
        <a:ln w="9525">
          <a:noFill/>
          <a:miter lim="800000"/>
          <a:headEnd/>
          <a:tailEnd/>
        </a:ln>
      </xdr:spPr>
    </xdr:pic>
    <xdr:clientData/>
  </xdr:twoCellAnchor>
  <xdr:twoCellAnchor editAs="oneCell">
    <xdr:from>
      <xdr:col>53</xdr:col>
      <xdr:colOff>338970</xdr:colOff>
      <xdr:row>18</xdr:row>
      <xdr:rowOff>123825</xdr:rowOff>
    </xdr:from>
    <xdr:to>
      <xdr:col>54</xdr:col>
      <xdr:colOff>300870</xdr:colOff>
      <xdr:row>21</xdr:row>
      <xdr:rowOff>57150</xdr:rowOff>
    </xdr:to>
    <xdr:pic>
      <xdr:nvPicPr>
        <xdr:cNvPr id="4128" name="Bildobjekt 60" descr="Skruv 4,8x20.jpg">
          <a:extLst>
            <a:ext uri="{FF2B5EF4-FFF2-40B4-BE49-F238E27FC236}">
              <a16:creationId xmlns:a16="http://schemas.microsoft.com/office/drawing/2014/main" id="{00000000-0008-0000-0100-000020100000}"/>
            </a:ext>
          </a:extLst>
        </xdr:cNvPr>
        <xdr:cNvPicPr>
          <a:picLocks noChangeAspect="1"/>
        </xdr:cNvPicPr>
      </xdr:nvPicPr>
      <xdr:blipFill>
        <a:blip xmlns:r="http://schemas.openxmlformats.org/officeDocument/2006/relationships" r:embed="rId23" cstate="print">
          <a:clrChange>
            <a:clrFrom>
              <a:srgbClr val="FFFFFE"/>
            </a:clrFrom>
            <a:clrTo>
              <a:srgbClr val="FFFFFE">
                <a:alpha val="0"/>
              </a:srgbClr>
            </a:clrTo>
          </a:clrChange>
        </a:blip>
        <a:srcRect/>
        <a:stretch>
          <a:fillRect/>
        </a:stretch>
      </xdr:blipFill>
      <xdr:spPr bwMode="auto">
        <a:xfrm>
          <a:off x="37685253" y="2807390"/>
          <a:ext cx="574813" cy="380586"/>
        </a:xfrm>
        <a:prstGeom prst="rect">
          <a:avLst/>
        </a:prstGeom>
        <a:noFill/>
        <a:ln w="9525">
          <a:noFill/>
          <a:miter lim="800000"/>
          <a:headEnd/>
          <a:tailEnd/>
        </a:ln>
      </xdr:spPr>
    </xdr:pic>
    <xdr:clientData/>
  </xdr:twoCellAnchor>
  <xdr:twoCellAnchor editAs="oneCell">
    <xdr:from>
      <xdr:col>53</xdr:col>
      <xdr:colOff>148470</xdr:colOff>
      <xdr:row>24</xdr:row>
      <xdr:rowOff>104775</xdr:rowOff>
    </xdr:from>
    <xdr:to>
      <xdr:col>54</xdr:col>
      <xdr:colOff>491370</xdr:colOff>
      <xdr:row>27</xdr:row>
      <xdr:rowOff>38100</xdr:rowOff>
    </xdr:to>
    <xdr:pic>
      <xdr:nvPicPr>
        <xdr:cNvPr id="4129" name="Bildobjekt 61" descr="Skruv 4,8x35.jpg">
          <a:extLst>
            <a:ext uri="{FF2B5EF4-FFF2-40B4-BE49-F238E27FC236}">
              <a16:creationId xmlns:a16="http://schemas.microsoft.com/office/drawing/2014/main" id="{00000000-0008-0000-0100-000021100000}"/>
            </a:ext>
          </a:extLst>
        </xdr:cNvPr>
        <xdr:cNvPicPr>
          <a:picLocks noChangeAspect="1"/>
        </xdr:cNvPicPr>
      </xdr:nvPicPr>
      <xdr:blipFill>
        <a:blip xmlns:r="http://schemas.openxmlformats.org/officeDocument/2006/relationships" r:embed="rId24" cstate="print">
          <a:clrChange>
            <a:clrFrom>
              <a:srgbClr val="FFFFFE"/>
            </a:clrFrom>
            <a:clrTo>
              <a:srgbClr val="FFFFFE">
                <a:alpha val="0"/>
              </a:srgbClr>
            </a:clrTo>
          </a:clrChange>
        </a:blip>
        <a:srcRect/>
        <a:stretch>
          <a:fillRect/>
        </a:stretch>
      </xdr:blipFill>
      <xdr:spPr bwMode="auto">
        <a:xfrm>
          <a:off x="37494753" y="3682862"/>
          <a:ext cx="955813" cy="380586"/>
        </a:xfrm>
        <a:prstGeom prst="rect">
          <a:avLst/>
        </a:prstGeom>
        <a:noFill/>
        <a:ln w="9525">
          <a:noFill/>
          <a:miter lim="800000"/>
          <a:headEnd/>
          <a:tailEnd/>
        </a:ln>
      </xdr:spPr>
    </xdr:pic>
    <xdr:clientData/>
  </xdr:twoCellAnchor>
  <xdr:twoCellAnchor editAs="oneCell">
    <xdr:from>
      <xdr:col>53</xdr:col>
      <xdr:colOff>22988</xdr:colOff>
      <xdr:row>27</xdr:row>
      <xdr:rowOff>76199</xdr:rowOff>
    </xdr:from>
    <xdr:to>
      <xdr:col>55</xdr:col>
      <xdr:colOff>3938</xdr:colOff>
      <xdr:row>35</xdr:row>
      <xdr:rowOff>76199</xdr:rowOff>
    </xdr:to>
    <xdr:pic>
      <xdr:nvPicPr>
        <xdr:cNvPr id="4130" name="Bildobjekt 62" descr="Tätningsband 1-k.jpg">
          <a:extLst>
            <a:ext uri="{FF2B5EF4-FFF2-40B4-BE49-F238E27FC236}">
              <a16:creationId xmlns:a16="http://schemas.microsoft.com/office/drawing/2014/main" id="{00000000-0008-0000-0100-000022100000}"/>
            </a:ext>
          </a:extLst>
        </xdr:cNvPr>
        <xdr:cNvPicPr>
          <a:picLocks noChangeAspect="1"/>
        </xdr:cNvPicPr>
      </xdr:nvPicPr>
      <xdr:blipFill>
        <a:blip xmlns:r="http://schemas.openxmlformats.org/officeDocument/2006/relationships" r:embed="rId25" cstate="print">
          <a:clrChange>
            <a:clrFrom>
              <a:srgbClr val="FDFDFD"/>
            </a:clrFrom>
            <a:clrTo>
              <a:srgbClr val="FDFDFD">
                <a:alpha val="0"/>
              </a:srgbClr>
            </a:clrTo>
          </a:clrChange>
        </a:blip>
        <a:srcRect/>
        <a:stretch>
          <a:fillRect/>
        </a:stretch>
      </xdr:blipFill>
      <xdr:spPr bwMode="auto">
        <a:xfrm rot="1353841">
          <a:off x="37369271" y="4101547"/>
          <a:ext cx="1206776" cy="1192695"/>
        </a:xfrm>
        <a:prstGeom prst="rect">
          <a:avLst/>
        </a:prstGeom>
        <a:noFill/>
        <a:ln w="9525">
          <a:noFill/>
          <a:miter lim="800000"/>
          <a:headEnd/>
          <a:tailEnd/>
        </a:ln>
      </xdr:spPr>
    </xdr:pic>
    <xdr:clientData/>
  </xdr:twoCellAnchor>
  <xdr:twoCellAnchor editAs="oneCell">
    <xdr:from>
      <xdr:col>53</xdr:col>
      <xdr:colOff>3938</xdr:colOff>
      <xdr:row>33</xdr:row>
      <xdr:rowOff>66676</xdr:rowOff>
    </xdr:from>
    <xdr:to>
      <xdr:col>55</xdr:col>
      <xdr:colOff>22988</xdr:colOff>
      <xdr:row>39</xdr:row>
      <xdr:rowOff>85726</xdr:rowOff>
    </xdr:to>
    <xdr:pic>
      <xdr:nvPicPr>
        <xdr:cNvPr id="4131" name="Bildobjekt 63" descr="Tätningsband 2-k.jpg">
          <a:extLst>
            <a:ext uri="{FF2B5EF4-FFF2-40B4-BE49-F238E27FC236}">
              <a16:creationId xmlns:a16="http://schemas.microsoft.com/office/drawing/2014/main" id="{00000000-0008-0000-0100-000023100000}"/>
            </a:ext>
          </a:extLst>
        </xdr:cNvPr>
        <xdr:cNvPicPr>
          <a:picLocks noChangeAspect="1"/>
        </xdr:cNvPicPr>
      </xdr:nvPicPr>
      <xdr:blipFill>
        <a:blip xmlns:r="http://schemas.openxmlformats.org/officeDocument/2006/relationships" r:embed="rId26" cstate="print">
          <a:clrChange>
            <a:clrFrom>
              <a:srgbClr val="FDFDFD"/>
            </a:clrFrom>
            <a:clrTo>
              <a:srgbClr val="FDFDFD">
                <a:alpha val="0"/>
              </a:srgbClr>
            </a:clrTo>
          </a:clrChange>
        </a:blip>
        <a:srcRect/>
        <a:stretch>
          <a:fillRect/>
        </a:stretch>
      </xdr:blipFill>
      <xdr:spPr bwMode="auto">
        <a:xfrm rot="485921">
          <a:off x="37350221" y="4986546"/>
          <a:ext cx="1244876" cy="913571"/>
        </a:xfrm>
        <a:prstGeom prst="rect">
          <a:avLst/>
        </a:prstGeom>
        <a:noFill/>
        <a:ln w="9525">
          <a:noFill/>
          <a:miter lim="800000"/>
          <a:headEnd/>
          <a:tailEnd/>
        </a:ln>
      </xdr:spPr>
    </xdr:pic>
    <xdr:clientData/>
  </xdr:twoCellAnchor>
  <xdr:twoCellAnchor editAs="oneCell">
    <xdr:from>
      <xdr:col>53</xdr:col>
      <xdr:colOff>180151</xdr:colOff>
      <xdr:row>37</xdr:row>
      <xdr:rowOff>85726</xdr:rowOff>
    </xdr:from>
    <xdr:to>
      <xdr:col>54</xdr:col>
      <xdr:colOff>459689</xdr:colOff>
      <xdr:row>45</xdr:row>
      <xdr:rowOff>133351</xdr:rowOff>
    </xdr:to>
    <xdr:pic>
      <xdr:nvPicPr>
        <xdr:cNvPr id="4132" name="Bildobjekt 64" descr="Tätningsband kombi.jpg">
          <a:extLst>
            <a:ext uri="{FF2B5EF4-FFF2-40B4-BE49-F238E27FC236}">
              <a16:creationId xmlns:a16="http://schemas.microsoft.com/office/drawing/2014/main" id="{00000000-0008-0000-0100-000024100000}"/>
            </a:ext>
          </a:extLst>
        </xdr:cNvPr>
        <xdr:cNvPicPr>
          <a:picLocks noChangeAspect="1"/>
        </xdr:cNvPicPr>
      </xdr:nvPicPr>
      <xdr:blipFill>
        <a:blip xmlns:r="http://schemas.openxmlformats.org/officeDocument/2006/relationships" r:embed="rId27" cstate="print">
          <a:clrChange>
            <a:clrFrom>
              <a:srgbClr val="FDFDFD"/>
            </a:clrFrom>
            <a:clrTo>
              <a:srgbClr val="FDFDFD">
                <a:alpha val="0"/>
              </a:srgbClr>
            </a:clrTo>
          </a:clrChange>
        </a:blip>
        <a:srcRect/>
        <a:stretch>
          <a:fillRect/>
        </a:stretch>
      </xdr:blipFill>
      <xdr:spPr bwMode="auto">
        <a:xfrm rot="1905770">
          <a:off x="37526434" y="5601943"/>
          <a:ext cx="892451" cy="1240321"/>
        </a:xfrm>
        <a:prstGeom prst="rect">
          <a:avLst/>
        </a:prstGeom>
        <a:noFill/>
        <a:ln w="9525">
          <a:noFill/>
          <a:miter lim="800000"/>
          <a:headEnd/>
          <a:tailEnd/>
        </a:ln>
      </xdr:spPr>
    </xdr:pic>
    <xdr:clientData/>
  </xdr:twoCellAnchor>
  <xdr:twoCellAnchor editAs="oneCell">
    <xdr:from>
      <xdr:col>60</xdr:col>
      <xdr:colOff>358844</xdr:colOff>
      <xdr:row>0</xdr:row>
      <xdr:rowOff>142875</xdr:rowOff>
    </xdr:from>
    <xdr:to>
      <xdr:col>61</xdr:col>
      <xdr:colOff>482669</xdr:colOff>
      <xdr:row>5</xdr:row>
      <xdr:rowOff>123825</xdr:rowOff>
    </xdr:to>
    <xdr:pic>
      <xdr:nvPicPr>
        <xdr:cNvPr id="4133" name="Bildobjekt 65" descr="Bättringsfärg.jpg">
          <a:extLst>
            <a:ext uri="{FF2B5EF4-FFF2-40B4-BE49-F238E27FC236}">
              <a16:creationId xmlns:a16="http://schemas.microsoft.com/office/drawing/2014/main" id="{00000000-0008-0000-0100-000025100000}"/>
            </a:ext>
          </a:extLst>
        </xdr:cNvPr>
        <xdr:cNvPicPr>
          <a:picLocks noChangeAspect="1"/>
        </xdr:cNvPicPr>
      </xdr:nvPicPr>
      <xdr:blipFill>
        <a:blip xmlns:r="http://schemas.openxmlformats.org/officeDocument/2006/relationships" r:embed="rId28" cstate="print">
          <a:clrChange>
            <a:clrFrom>
              <a:srgbClr val="FDFDFD"/>
            </a:clrFrom>
            <a:clrTo>
              <a:srgbClr val="FDFDFD">
                <a:alpha val="0"/>
              </a:srgbClr>
            </a:clrTo>
          </a:clrChange>
        </a:blip>
        <a:srcRect/>
        <a:stretch>
          <a:fillRect/>
        </a:stretch>
      </xdr:blipFill>
      <xdr:spPr bwMode="auto">
        <a:xfrm>
          <a:off x="42658127" y="142875"/>
          <a:ext cx="736738" cy="726385"/>
        </a:xfrm>
        <a:prstGeom prst="rect">
          <a:avLst/>
        </a:prstGeom>
        <a:noFill/>
        <a:ln w="9525">
          <a:noFill/>
          <a:miter lim="800000"/>
          <a:headEnd/>
          <a:tailEnd/>
        </a:ln>
      </xdr:spPr>
    </xdr:pic>
    <xdr:clientData/>
  </xdr:twoCellAnchor>
  <xdr:twoCellAnchor editAs="oneCell">
    <xdr:from>
      <xdr:col>60</xdr:col>
      <xdr:colOff>449332</xdr:colOff>
      <xdr:row>31</xdr:row>
      <xdr:rowOff>28575</xdr:rowOff>
    </xdr:from>
    <xdr:to>
      <xdr:col>61</xdr:col>
      <xdr:colOff>392182</xdr:colOff>
      <xdr:row>37</xdr:row>
      <xdr:rowOff>9525</xdr:rowOff>
    </xdr:to>
    <xdr:pic>
      <xdr:nvPicPr>
        <xdr:cNvPr id="4134" name="Bildobjekt 66" descr="Venthuv gummi.jpg">
          <a:extLst>
            <a:ext uri="{FF2B5EF4-FFF2-40B4-BE49-F238E27FC236}">
              <a16:creationId xmlns:a16="http://schemas.microsoft.com/office/drawing/2014/main" id="{00000000-0008-0000-0100-000026100000}"/>
            </a:ext>
          </a:extLst>
        </xdr:cNvPr>
        <xdr:cNvPicPr>
          <a:picLocks noChangeAspect="1"/>
        </xdr:cNvPicPr>
      </xdr:nvPicPr>
      <xdr:blipFill>
        <a:blip xmlns:r="http://schemas.openxmlformats.org/officeDocument/2006/relationships" r:embed="rId29" cstate="print"/>
        <a:srcRect r="37038" b="15463"/>
        <a:stretch>
          <a:fillRect/>
        </a:stretch>
      </xdr:blipFill>
      <xdr:spPr bwMode="auto">
        <a:xfrm>
          <a:off x="42748615" y="4650271"/>
          <a:ext cx="555763" cy="875471"/>
        </a:xfrm>
        <a:prstGeom prst="rect">
          <a:avLst/>
        </a:prstGeom>
        <a:noFill/>
        <a:ln w="9525">
          <a:noFill/>
          <a:miter lim="800000"/>
          <a:headEnd/>
          <a:tailEnd/>
        </a:ln>
      </xdr:spPr>
    </xdr:pic>
    <xdr:clientData/>
  </xdr:twoCellAnchor>
  <xdr:twoCellAnchor editAs="oneCell">
    <xdr:from>
      <xdr:col>76</xdr:col>
      <xdr:colOff>275896</xdr:colOff>
      <xdr:row>7</xdr:row>
      <xdr:rowOff>18749</xdr:rowOff>
    </xdr:from>
    <xdr:to>
      <xdr:col>78</xdr:col>
      <xdr:colOff>604344</xdr:colOff>
      <xdr:row>12</xdr:row>
      <xdr:rowOff>125675</xdr:rowOff>
    </xdr:to>
    <xdr:pic>
      <xdr:nvPicPr>
        <xdr:cNvPr id="4135" name="Bildobjekt 39">
          <a:extLst>
            <a:ext uri="{FF2B5EF4-FFF2-40B4-BE49-F238E27FC236}">
              <a16:creationId xmlns:a16="http://schemas.microsoft.com/office/drawing/2014/main" id="{00000000-0008-0000-0100-0000271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53681586" y="1076352"/>
          <a:ext cx="1550275" cy="862357"/>
        </a:xfrm>
        <a:prstGeom prst="rect">
          <a:avLst/>
        </a:prstGeom>
        <a:noFill/>
        <a:ln w="9525">
          <a:noFill/>
          <a:miter lim="800000"/>
          <a:headEnd/>
          <a:tailEnd/>
        </a:ln>
      </xdr:spPr>
    </xdr:pic>
    <xdr:clientData/>
  </xdr:twoCellAnchor>
  <xdr:twoCellAnchor editAs="oneCell">
    <xdr:from>
      <xdr:col>43</xdr:col>
      <xdr:colOff>192883</xdr:colOff>
      <xdr:row>9</xdr:row>
      <xdr:rowOff>39414</xdr:rowOff>
    </xdr:from>
    <xdr:to>
      <xdr:col>47</xdr:col>
      <xdr:colOff>466885</xdr:colOff>
      <xdr:row>15</xdr:row>
      <xdr:rowOff>13138</xdr:rowOff>
    </xdr:to>
    <xdr:pic>
      <xdr:nvPicPr>
        <xdr:cNvPr id="10" name="Bildobjekt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7781" b="26387"/>
        <a:stretch/>
      </xdr:blipFill>
      <xdr:spPr>
        <a:xfrm>
          <a:off x="30633469" y="1399190"/>
          <a:ext cx="2717657" cy="880241"/>
        </a:xfrm>
        <a:prstGeom prst="rect">
          <a:avLst/>
        </a:prstGeom>
      </xdr:spPr>
    </xdr:pic>
    <xdr:clientData/>
  </xdr:twoCellAnchor>
  <xdr:twoCellAnchor editAs="oneCell">
    <xdr:from>
      <xdr:col>44</xdr:col>
      <xdr:colOff>289692</xdr:colOff>
      <xdr:row>16</xdr:row>
      <xdr:rowOff>42325</xdr:rowOff>
    </xdr:from>
    <xdr:to>
      <xdr:col>47</xdr:col>
      <xdr:colOff>26934</xdr:colOff>
      <xdr:row>23</xdr:row>
      <xdr:rowOff>94248</xdr:rowOff>
    </xdr:to>
    <xdr:pic>
      <xdr:nvPicPr>
        <xdr:cNvPr id="13" name="Bildobjekt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1341192" y="2459704"/>
          <a:ext cx="1569983" cy="1109527"/>
        </a:xfrm>
        <a:prstGeom prst="rect">
          <a:avLst/>
        </a:prstGeom>
      </xdr:spPr>
    </xdr:pic>
    <xdr:clientData/>
  </xdr:twoCellAnchor>
  <xdr:twoCellAnchor editAs="oneCell">
    <xdr:from>
      <xdr:col>76</xdr:col>
      <xdr:colOff>268461</xdr:colOff>
      <xdr:row>37</xdr:row>
      <xdr:rowOff>68486</xdr:rowOff>
    </xdr:from>
    <xdr:to>
      <xdr:col>78</xdr:col>
      <xdr:colOff>485775</xdr:colOff>
      <xdr:row>42</xdr:row>
      <xdr:rowOff>114525</xdr:rowOff>
    </xdr:to>
    <xdr:pic>
      <xdr:nvPicPr>
        <xdr:cNvPr id="7" name="Bildobjekt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3617986" y="5707286"/>
          <a:ext cx="1436514" cy="808039"/>
        </a:xfrm>
        <a:prstGeom prst="rect">
          <a:avLst/>
        </a:prstGeom>
      </xdr:spPr>
    </xdr:pic>
    <xdr:clientData/>
  </xdr:twoCellAnchor>
  <xdr:twoCellAnchor editAs="oneCell">
    <xdr:from>
      <xdr:col>69</xdr:col>
      <xdr:colOff>0</xdr:colOff>
      <xdr:row>38</xdr:row>
      <xdr:rowOff>31168</xdr:rowOff>
    </xdr:from>
    <xdr:to>
      <xdr:col>70</xdr:col>
      <xdr:colOff>131379</xdr:colOff>
      <xdr:row>43</xdr:row>
      <xdr:rowOff>129179</xdr:rowOff>
    </xdr:to>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8955" r="22785"/>
        <a:stretch/>
      </xdr:blipFill>
      <xdr:spPr>
        <a:xfrm>
          <a:off x="48373862" y="5772444"/>
          <a:ext cx="742293" cy="853442"/>
        </a:xfrm>
        <a:prstGeom prst="rect">
          <a:avLst/>
        </a:prstGeom>
      </xdr:spPr>
    </xdr:pic>
    <xdr:clientData/>
  </xdr:twoCellAnchor>
  <xdr:twoCellAnchor editAs="oneCell">
    <xdr:from>
      <xdr:col>76</xdr:col>
      <xdr:colOff>38673</xdr:colOff>
      <xdr:row>45</xdr:row>
      <xdr:rowOff>147838</xdr:rowOff>
    </xdr:from>
    <xdr:to>
      <xdr:col>78</xdr:col>
      <xdr:colOff>605201</xdr:colOff>
      <xdr:row>52</xdr:row>
      <xdr:rowOff>85510</xdr:rowOff>
    </xdr:to>
    <xdr:pic>
      <xdr:nvPicPr>
        <xdr:cNvPr id="3" name="Bildobjekt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3388198" y="7005838"/>
          <a:ext cx="1785728" cy="1004472"/>
        </a:xfrm>
        <a:prstGeom prst="rect">
          <a:avLst/>
        </a:prstGeom>
      </xdr:spPr>
    </xdr:pic>
    <xdr:clientData/>
  </xdr:twoCellAnchor>
  <xdr:oneCellAnchor>
    <xdr:from>
      <xdr:col>84</xdr:col>
      <xdr:colOff>449341</xdr:colOff>
      <xdr:row>31</xdr:row>
      <xdr:rowOff>28575</xdr:rowOff>
    </xdr:from>
    <xdr:ext cx="1219118" cy="863032"/>
    <xdr:pic>
      <xdr:nvPicPr>
        <xdr:cNvPr id="54" name="Bildobjekt 35">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53684566" y="2924175"/>
          <a:ext cx="1219118" cy="863032"/>
        </a:xfrm>
        <a:prstGeom prst="rect">
          <a:avLst/>
        </a:prstGeom>
        <a:noFill/>
        <a:ln w="9525">
          <a:noFill/>
          <a:miter lim="800000"/>
          <a:headEnd/>
          <a:tailEnd/>
        </a:ln>
      </xdr:spPr>
    </xdr:pic>
    <xdr:clientData/>
  </xdr:oneCellAnchor>
  <xdr:oneCellAnchor>
    <xdr:from>
      <xdr:col>84</xdr:col>
      <xdr:colOff>148103</xdr:colOff>
      <xdr:row>37</xdr:row>
      <xdr:rowOff>28575</xdr:rowOff>
    </xdr:from>
    <xdr:ext cx="1838158" cy="838200"/>
    <xdr:pic>
      <xdr:nvPicPr>
        <xdr:cNvPr id="55" name="Bildobjekt 4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bwMode="auto">
        <a:xfrm>
          <a:off x="59236233" y="5544792"/>
          <a:ext cx="1838158" cy="838200"/>
        </a:xfrm>
        <a:prstGeom prst="rect">
          <a:avLst/>
        </a:prstGeom>
        <a:noFill/>
        <a:ln w="9525">
          <a:noFill/>
          <a:miter lim="800000"/>
          <a:headEnd/>
          <a:tailEnd/>
        </a:ln>
      </xdr:spPr>
    </xdr:pic>
    <xdr:clientData/>
  </xdr:oneCellAnchor>
  <xdr:oneCellAnchor>
    <xdr:from>
      <xdr:col>84</xdr:col>
      <xdr:colOff>437697</xdr:colOff>
      <xdr:row>19</xdr:row>
      <xdr:rowOff>51236</xdr:rowOff>
    </xdr:from>
    <xdr:ext cx="1242407" cy="835385"/>
    <xdr:pic>
      <xdr:nvPicPr>
        <xdr:cNvPr id="56" name="Bildobjekt 47">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59525827" y="1989366"/>
          <a:ext cx="1242407" cy="835385"/>
        </a:xfrm>
        <a:prstGeom prst="rect">
          <a:avLst/>
        </a:prstGeom>
        <a:noFill/>
        <a:ln w="9525">
          <a:noFill/>
          <a:miter lim="800000"/>
          <a:headEnd/>
          <a:tailEnd/>
        </a:ln>
      </xdr:spPr>
    </xdr:pic>
    <xdr:clientData/>
  </xdr:oneCellAnchor>
  <xdr:oneCellAnchor>
    <xdr:from>
      <xdr:col>84</xdr:col>
      <xdr:colOff>318783</xdr:colOff>
      <xdr:row>25</xdr:row>
      <xdr:rowOff>32043</xdr:rowOff>
    </xdr:from>
    <xdr:ext cx="1480235" cy="863308"/>
    <xdr:pic>
      <xdr:nvPicPr>
        <xdr:cNvPr id="57" name="Bildobjekt 39">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59406913" y="2864695"/>
          <a:ext cx="1480235" cy="863308"/>
        </a:xfrm>
        <a:prstGeom prst="rect">
          <a:avLst/>
        </a:prstGeom>
        <a:noFill/>
        <a:ln w="9525">
          <a:noFill/>
          <a:miter lim="800000"/>
          <a:headEnd/>
          <a:tailEnd/>
        </a:ln>
      </xdr:spPr>
    </xdr:pic>
    <xdr:clientData/>
  </xdr:oneCellAnchor>
  <xdr:twoCellAnchor editAs="oneCell">
    <xdr:from>
      <xdr:col>68</xdr:col>
      <xdr:colOff>162454</xdr:colOff>
      <xdr:row>19</xdr:row>
      <xdr:rowOff>51494</xdr:rowOff>
    </xdr:from>
    <xdr:to>
      <xdr:col>70</xdr:col>
      <xdr:colOff>409575</xdr:colOff>
      <xdr:row>24</xdr:row>
      <xdr:rowOff>114299</xdr:rowOff>
    </xdr:to>
    <xdr:pic>
      <xdr:nvPicPr>
        <xdr:cNvPr id="59" name="Bildobjekt 42">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47873179" y="2947094"/>
          <a:ext cx="1466321" cy="824805"/>
        </a:xfrm>
        <a:prstGeom prst="rect">
          <a:avLst/>
        </a:prstGeom>
        <a:noFill/>
        <a:ln w="9525">
          <a:noFill/>
          <a:miter lim="800000"/>
          <a:headEnd/>
          <a:tailEnd/>
        </a:ln>
      </xdr:spPr>
    </xdr:pic>
    <xdr:clientData/>
  </xdr:twoCellAnchor>
  <xdr:twoCellAnchor editAs="oneCell">
    <xdr:from>
      <xdr:col>11</xdr:col>
      <xdr:colOff>542193</xdr:colOff>
      <xdr:row>11</xdr:row>
      <xdr:rowOff>153135</xdr:rowOff>
    </xdr:from>
    <xdr:to>
      <xdr:col>14</xdr:col>
      <xdr:colOff>146539</xdr:colOff>
      <xdr:row>21</xdr:row>
      <xdr:rowOff>58616</xdr:rowOff>
    </xdr:to>
    <xdr:pic>
      <xdr:nvPicPr>
        <xdr:cNvPr id="5" name="Bildobjekt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r="88345" b="80292"/>
        <a:stretch/>
      </xdr:blipFill>
      <xdr:spPr>
        <a:xfrm>
          <a:off x="9202616" y="1845654"/>
          <a:ext cx="1582615" cy="1444135"/>
        </a:xfrm>
        <a:prstGeom prst="rect">
          <a:avLst/>
        </a:prstGeom>
      </xdr:spPr>
    </xdr:pic>
    <xdr:clientData/>
  </xdr:twoCellAnchor>
  <xdr:twoCellAnchor editAs="oneCell">
    <xdr:from>
      <xdr:col>13</xdr:col>
      <xdr:colOff>281608</xdr:colOff>
      <xdr:row>11</xdr:row>
      <xdr:rowOff>102953</xdr:rowOff>
    </xdr:from>
    <xdr:to>
      <xdr:col>15</xdr:col>
      <xdr:colOff>347093</xdr:colOff>
      <xdr:row>16</xdr:row>
      <xdr:rowOff>133577</xdr:rowOff>
    </xdr:to>
    <xdr:pic>
      <xdr:nvPicPr>
        <xdr:cNvPr id="6" name="Bildobjekt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558130" y="1742910"/>
          <a:ext cx="1291311" cy="776058"/>
        </a:xfrm>
        <a:prstGeom prst="rect">
          <a:avLst/>
        </a:prstGeom>
      </xdr:spPr>
    </xdr:pic>
    <xdr:clientData/>
  </xdr:twoCellAnchor>
  <xdr:twoCellAnchor editAs="oneCell">
    <xdr:from>
      <xdr:col>3</xdr:col>
      <xdr:colOff>512885</xdr:colOff>
      <xdr:row>44</xdr:row>
      <xdr:rowOff>29307</xdr:rowOff>
    </xdr:from>
    <xdr:to>
      <xdr:col>7</xdr:col>
      <xdr:colOff>137746</xdr:colOff>
      <xdr:row>50</xdr:row>
      <xdr:rowOff>15854</xdr:rowOff>
    </xdr:to>
    <xdr:pic>
      <xdr:nvPicPr>
        <xdr:cNvPr id="8" name="Bildobjekt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201866" y="6799384"/>
          <a:ext cx="2262553" cy="909739"/>
        </a:xfrm>
        <a:prstGeom prst="rect">
          <a:avLst/>
        </a:prstGeom>
      </xdr:spPr>
    </xdr:pic>
    <xdr:clientData/>
  </xdr:twoCellAnchor>
  <xdr:twoCellAnchor editAs="oneCell">
    <xdr:from>
      <xdr:col>4</xdr:col>
      <xdr:colOff>285749</xdr:colOff>
      <xdr:row>48</xdr:row>
      <xdr:rowOff>139211</xdr:rowOff>
    </xdr:from>
    <xdr:to>
      <xdr:col>6</xdr:col>
      <xdr:colOff>468923</xdr:colOff>
      <xdr:row>54</xdr:row>
      <xdr:rowOff>92197</xdr:rowOff>
    </xdr:to>
    <xdr:pic>
      <xdr:nvPicPr>
        <xdr:cNvPr id="12" name="Bildobjekt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t="7559" r="87762" b="79213"/>
        <a:stretch/>
      </xdr:blipFill>
      <xdr:spPr>
        <a:xfrm>
          <a:off x="3634153" y="7524749"/>
          <a:ext cx="1502020" cy="876179"/>
        </a:xfrm>
        <a:prstGeom prst="rect">
          <a:avLst/>
        </a:prstGeom>
      </xdr:spPr>
    </xdr:pic>
    <xdr:clientData/>
  </xdr:twoCellAnchor>
  <xdr:twoCellAnchor editAs="oneCell">
    <xdr:from>
      <xdr:col>84</xdr:col>
      <xdr:colOff>215414</xdr:colOff>
      <xdr:row>49</xdr:row>
      <xdr:rowOff>36901</xdr:rowOff>
    </xdr:from>
    <xdr:to>
      <xdr:col>87</xdr:col>
      <xdr:colOff>63647</xdr:colOff>
      <xdr:row>54</xdr:row>
      <xdr:rowOff>126524</xdr:rowOff>
    </xdr:to>
    <xdr:pic>
      <xdr:nvPicPr>
        <xdr:cNvPr id="11" name="Bildobjekt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9303544" y="7342162"/>
          <a:ext cx="1686973" cy="835058"/>
        </a:xfrm>
        <a:prstGeom prst="rect">
          <a:avLst/>
        </a:prstGeom>
      </xdr:spPr>
    </xdr:pic>
    <xdr:clientData/>
  </xdr:twoCellAnchor>
  <xdr:twoCellAnchor editAs="oneCell">
    <xdr:from>
      <xdr:col>28</xdr:col>
      <xdr:colOff>368414</xdr:colOff>
      <xdr:row>3</xdr:row>
      <xdr:rowOff>7327</xdr:rowOff>
    </xdr:from>
    <xdr:to>
      <xdr:col>30</xdr:col>
      <xdr:colOff>495527</xdr:colOff>
      <xdr:row>8</xdr:row>
      <xdr:rowOff>106018</xdr:rowOff>
    </xdr:to>
    <xdr:pic>
      <xdr:nvPicPr>
        <xdr:cNvPr id="14" name="Bildobjekt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828722" y="468923"/>
          <a:ext cx="1687747" cy="868018"/>
        </a:xfrm>
        <a:prstGeom prst="rect">
          <a:avLst/>
        </a:prstGeom>
      </xdr:spPr>
    </xdr:pic>
    <xdr:clientData/>
  </xdr:twoCellAnchor>
  <xdr:twoCellAnchor editAs="oneCell">
    <xdr:from>
      <xdr:col>27</xdr:col>
      <xdr:colOff>169818</xdr:colOff>
      <xdr:row>12</xdr:row>
      <xdr:rowOff>146537</xdr:rowOff>
    </xdr:from>
    <xdr:to>
      <xdr:col>31</xdr:col>
      <xdr:colOff>408372</xdr:colOff>
      <xdr:row>19</xdr:row>
      <xdr:rowOff>124558</xdr:rowOff>
    </xdr:to>
    <xdr:pic>
      <xdr:nvPicPr>
        <xdr:cNvPr id="16" name="Bildobjekt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rot="16200000">
          <a:off x="20145056" y="1155607"/>
          <a:ext cx="1055078" cy="2729708"/>
        </a:xfrm>
        <a:prstGeom prst="rect">
          <a:avLst/>
        </a:prstGeom>
      </xdr:spPr>
    </xdr:pic>
    <xdr:clientData/>
  </xdr:twoCellAnchor>
  <xdr:twoCellAnchor editAs="oneCell">
    <xdr:from>
      <xdr:col>28</xdr:col>
      <xdr:colOff>227550</xdr:colOff>
      <xdr:row>23</xdr:row>
      <xdr:rowOff>131884</xdr:rowOff>
    </xdr:from>
    <xdr:to>
      <xdr:col>31</xdr:col>
      <xdr:colOff>28256</xdr:colOff>
      <xdr:row>30</xdr:row>
      <xdr:rowOff>7629</xdr:rowOff>
    </xdr:to>
    <xdr:pic>
      <xdr:nvPicPr>
        <xdr:cNvPr id="18" name="Bildobjekt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687858" y="3670788"/>
          <a:ext cx="1969475" cy="952803"/>
        </a:xfrm>
        <a:prstGeom prst="rect">
          <a:avLst/>
        </a:prstGeom>
      </xdr:spPr>
    </xdr:pic>
    <xdr:clientData/>
  </xdr:twoCellAnchor>
  <xdr:oneCellAnchor>
    <xdr:from>
      <xdr:col>84</xdr:col>
      <xdr:colOff>338182</xdr:colOff>
      <xdr:row>7</xdr:row>
      <xdr:rowOff>41413</xdr:rowOff>
    </xdr:from>
    <xdr:ext cx="1441437" cy="810807"/>
    <xdr:pic>
      <xdr:nvPicPr>
        <xdr:cNvPr id="65" name="Bildobjekt 42">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bwMode="auto">
        <a:xfrm>
          <a:off x="59426312" y="1085022"/>
          <a:ext cx="1441437" cy="810807"/>
        </a:xfrm>
        <a:prstGeom prst="rect">
          <a:avLst/>
        </a:prstGeom>
        <a:noFill/>
        <a:ln w="9525">
          <a:noFill/>
          <a:miter lim="800000"/>
          <a:headEnd/>
          <a:tailEnd/>
        </a:ln>
      </xdr:spPr>
    </xdr:pic>
    <xdr:clientData/>
  </xdr:oneCellAnchor>
  <xdr:oneCellAnchor>
    <xdr:from>
      <xdr:col>28</xdr:col>
      <xdr:colOff>85725</xdr:colOff>
      <xdr:row>41</xdr:row>
      <xdr:rowOff>123825</xdr:rowOff>
    </xdr:from>
    <xdr:ext cx="569119" cy="397668"/>
    <xdr:pic>
      <xdr:nvPicPr>
        <xdr:cNvPr id="66" name="Bildobjekt 60" descr="Skruv 4,8x20.jpg">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23" cstate="print">
          <a:clrChange>
            <a:clrFrom>
              <a:srgbClr val="FFFFFE"/>
            </a:clrFrom>
            <a:clrTo>
              <a:srgbClr val="FFFFFE">
                <a:alpha val="0"/>
              </a:srgbClr>
            </a:clrTo>
          </a:clrChange>
        </a:blip>
        <a:srcRect/>
        <a:stretch>
          <a:fillRect/>
        </a:stretch>
      </xdr:blipFill>
      <xdr:spPr bwMode="auto">
        <a:xfrm>
          <a:off x="36602194" y="2909888"/>
          <a:ext cx="569119" cy="397668"/>
        </a:xfrm>
        <a:prstGeom prst="rect">
          <a:avLst/>
        </a:prstGeom>
        <a:noFill/>
        <a:ln w="9525">
          <a:noFill/>
          <a:miter lim="800000"/>
          <a:headEnd/>
          <a:tailEnd/>
        </a:ln>
      </xdr:spPr>
    </xdr:pic>
    <xdr:clientData/>
  </xdr:oneCellAnchor>
  <xdr:oneCellAnchor>
    <xdr:from>
      <xdr:col>28</xdr:col>
      <xdr:colOff>104775</xdr:colOff>
      <xdr:row>47</xdr:row>
      <xdr:rowOff>104775</xdr:rowOff>
    </xdr:from>
    <xdr:ext cx="950119" cy="397669"/>
    <xdr:pic>
      <xdr:nvPicPr>
        <xdr:cNvPr id="67" name="Bildobjekt 61" descr="Skruv 4,8x35.jpg">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4" cstate="print">
          <a:clrChange>
            <a:clrFrom>
              <a:srgbClr val="FFFFFE"/>
            </a:clrFrom>
            <a:clrTo>
              <a:srgbClr val="FFFFFE">
                <a:alpha val="0"/>
              </a:srgbClr>
            </a:clrTo>
          </a:clrChange>
        </a:blip>
        <a:srcRect/>
        <a:stretch>
          <a:fillRect/>
        </a:stretch>
      </xdr:blipFill>
      <xdr:spPr bwMode="auto">
        <a:xfrm>
          <a:off x="36621244" y="3819525"/>
          <a:ext cx="950119" cy="397669"/>
        </a:xfrm>
        <a:prstGeom prst="rect">
          <a:avLst/>
        </a:prstGeom>
        <a:noFill/>
        <a:ln w="9525">
          <a:noFill/>
          <a:miter lim="800000"/>
          <a:headEnd/>
          <a:tailEnd/>
        </a:ln>
      </xdr:spPr>
    </xdr:pic>
    <xdr:clientData/>
  </xdr:oneCellAnchor>
  <xdr:twoCellAnchor editAs="oneCell">
    <xdr:from>
      <xdr:col>75</xdr:col>
      <xdr:colOff>180976</xdr:colOff>
      <xdr:row>31</xdr:row>
      <xdr:rowOff>32922</xdr:rowOff>
    </xdr:from>
    <xdr:to>
      <xdr:col>79</xdr:col>
      <xdr:colOff>485776</xdr:colOff>
      <xdr:row>36</xdr:row>
      <xdr:rowOff>114300</xdr:rowOff>
    </xdr:to>
    <xdr:pic>
      <xdr:nvPicPr>
        <xdr:cNvPr id="27" name="Bildobjekt 26">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5006" t="24608" r="3992" b="25654"/>
        <a:stretch/>
      </xdr:blipFill>
      <xdr:spPr>
        <a:xfrm>
          <a:off x="52920901" y="4757322"/>
          <a:ext cx="2743200" cy="843378"/>
        </a:xfrm>
        <a:prstGeom prst="rect">
          <a:avLst/>
        </a:prstGeom>
      </xdr:spPr>
    </xdr:pic>
    <xdr:clientData/>
  </xdr:twoCellAnchor>
  <xdr:twoCellAnchor editAs="oneCell">
    <xdr:from>
      <xdr:col>85</xdr:col>
      <xdr:colOff>108593</xdr:colOff>
      <xdr:row>43</xdr:row>
      <xdr:rowOff>38551</xdr:rowOff>
    </xdr:from>
    <xdr:to>
      <xdr:col>86</xdr:col>
      <xdr:colOff>120771</xdr:colOff>
      <xdr:row>48</xdr:row>
      <xdr:rowOff>91107</xdr:rowOff>
    </xdr:to>
    <xdr:pic>
      <xdr:nvPicPr>
        <xdr:cNvPr id="28" name="Bildobjekt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9809636" y="6449290"/>
          <a:ext cx="625092" cy="797991"/>
        </a:xfrm>
        <a:prstGeom prst="rect">
          <a:avLst/>
        </a:prstGeom>
      </xdr:spPr>
    </xdr:pic>
    <xdr:clientData/>
  </xdr:twoCellAnchor>
  <xdr:twoCellAnchor editAs="oneCell">
    <xdr:from>
      <xdr:col>11</xdr:col>
      <xdr:colOff>182218</xdr:colOff>
      <xdr:row>22</xdr:row>
      <xdr:rowOff>24849</xdr:rowOff>
    </xdr:from>
    <xdr:to>
      <xdr:col>14</xdr:col>
      <xdr:colOff>247770</xdr:colOff>
      <xdr:row>32</xdr:row>
      <xdr:rowOff>74543</xdr:rowOff>
    </xdr:to>
    <xdr:pic>
      <xdr:nvPicPr>
        <xdr:cNvPr id="29" name="Bildobjekt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232914" y="3304762"/>
          <a:ext cx="1904291" cy="1540564"/>
        </a:xfrm>
        <a:prstGeom prst="rect">
          <a:avLst/>
        </a:prstGeom>
      </xdr:spPr>
    </xdr:pic>
    <xdr:clientData/>
  </xdr:twoCellAnchor>
  <xdr:twoCellAnchor editAs="oneCell">
    <xdr:from>
      <xdr:col>13</xdr:col>
      <xdr:colOff>124241</xdr:colOff>
      <xdr:row>22</xdr:row>
      <xdr:rowOff>33130</xdr:rowOff>
    </xdr:from>
    <xdr:to>
      <xdr:col>15</xdr:col>
      <xdr:colOff>364437</xdr:colOff>
      <xdr:row>28</xdr:row>
      <xdr:rowOff>19857</xdr:rowOff>
    </xdr:to>
    <xdr:pic>
      <xdr:nvPicPr>
        <xdr:cNvPr id="30" name="Bildobjekt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400763" y="3313043"/>
          <a:ext cx="1466022" cy="881249"/>
        </a:xfrm>
        <a:prstGeom prst="rect">
          <a:avLst/>
        </a:prstGeom>
      </xdr:spPr>
    </xdr:pic>
    <xdr:clientData/>
  </xdr:twoCellAnchor>
  <xdr:twoCellAnchor editAs="oneCell">
    <xdr:from>
      <xdr:col>20</xdr:col>
      <xdr:colOff>12989</xdr:colOff>
      <xdr:row>2</xdr:row>
      <xdr:rowOff>13138</xdr:rowOff>
    </xdr:from>
    <xdr:to>
      <xdr:col>23</xdr:col>
      <xdr:colOff>126507</xdr:colOff>
      <xdr:row>8</xdr:row>
      <xdr:rowOff>72258</xdr:rowOff>
    </xdr:to>
    <xdr:pic>
      <xdr:nvPicPr>
        <xdr:cNvPr id="31" name="Bildobjekt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t="12734" b="17744"/>
        <a:stretch/>
      </xdr:blipFill>
      <xdr:spPr>
        <a:xfrm>
          <a:off x="14247937" y="315310"/>
          <a:ext cx="1946260" cy="965638"/>
        </a:xfrm>
        <a:prstGeom prst="rect">
          <a:avLst/>
        </a:prstGeom>
      </xdr:spPr>
    </xdr:pic>
    <xdr:clientData/>
  </xdr:twoCellAnchor>
  <xdr:twoCellAnchor editAs="oneCell">
    <xdr:from>
      <xdr:col>36</xdr:col>
      <xdr:colOff>91964</xdr:colOff>
      <xdr:row>0</xdr:row>
      <xdr:rowOff>78826</xdr:rowOff>
    </xdr:from>
    <xdr:to>
      <xdr:col>39</xdr:col>
      <xdr:colOff>204233</xdr:colOff>
      <xdr:row>6</xdr:row>
      <xdr:rowOff>45983</xdr:rowOff>
    </xdr:to>
    <xdr:pic>
      <xdr:nvPicPr>
        <xdr:cNvPr id="32" name="Bildobjekt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3984" b="21950"/>
        <a:stretch/>
      </xdr:blipFill>
      <xdr:spPr>
        <a:xfrm>
          <a:off x="25231395" y="78826"/>
          <a:ext cx="2286597" cy="873674"/>
        </a:xfrm>
        <a:prstGeom prst="rect">
          <a:avLst/>
        </a:prstGeom>
      </xdr:spPr>
    </xdr:pic>
    <xdr:clientData/>
  </xdr:twoCellAnchor>
  <xdr:twoCellAnchor editAs="oneCell">
    <xdr:from>
      <xdr:col>36</xdr:col>
      <xdr:colOff>381000</xdr:colOff>
      <xdr:row>7</xdr:row>
      <xdr:rowOff>17921</xdr:rowOff>
    </xdr:from>
    <xdr:to>
      <xdr:col>38</xdr:col>
      <xdr:colOff>588064</xdr:colOff>
      <xdr:row>13</xdr:row>
      <xdr:rowOff>118998</xdr:rowOff>
    </xdr:to>
    <xdr:pic>
      <xdr:nvPicPr>
        <xdr:cNvPr id="33" name="Bildobjekt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568413" y="1061530"/>
          <a:ext cx="1772477" cy="995598"/>
        </a:xfrm>
        <a:prstGeom prst="rect">
          <a:avLst/>
        </a:prstGeom>
      </xdr:spPr>
    </xdr:pic>
    <xdr:clientData/>
  </xdr:twoCellAnchor>
  <xdr:twoCellAnchor editAs="oneCell">
    <xdr:from>
      <xdr:col>36</xdr:col>
      <xdr:colOff>530088</xdr:colOff>
      <xdr:row>14</xdr:row>
      <xdr:rowOff>74462</xdr:rowOff>
    </xdr:from>
    <xdr:to>
      <xdr:col>38</xdr:col>
      <xdr:colOff>400707</xdr:colOff>
      <xdr:row>21</xdr:row>
      <xdr:rowOff>71283</xdr:rowOff>
    </xdr:to>
    <xdr:pic>
      <xdr:nvPicPr>
        <xdr:cNvPr id="34" name="Bildobjekt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5717501" y="2161679"/>
          <a:ext cx="1436032" cy="1040430"/>
        </a:xfrm>
        <a:prstGeom prst="rect">
          <a:avLst/>
        </a:prstGeom>
      </xdr:spPr>
    </xdr:pic>
    <xdr:clientData/>
  </xdr:twoCellAnchor>
  <xdr:twoCellAnchor editAs="oneCell">
    <xdr:from>
      <xdr:col>36</xdr:col>
      <xdr:colOff>512378</xdr:colOff>
      <xdr:row>22</xdr:row>
      <xdr:rowOff>66464</xdr:rowOff>
    </xdr:from>
    <xdr:to>
      <xdr:col>38</xdr:col>
      <xdr:colOff>537521</xdr:colOff>
      <xdr:row>32</xdr:row>
      <xdr:rowOff>19707</xdr:rowOff>
    </xdr:to>
    <xdr:pic>
      <xdr:nvPicPr>
        <xdr:cNvPr id="35" name="Bildobjekt 34">
          <a:extLst>
            <a:ext uri="{FF2B5EF4-FFF2-40B4-BE49-F238E27FC236}">
              <a16:creationId xmlns:a16="http://schemas.microsoft.com/office/drawing/2014/main" id="{00000000-0008-0000-0100-000023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2720" r="10601"/>
        <a:stretch/>
      </xdr:blipFill>
      <xdr:spPr>
        <a:xfrm>
          <a:off x="25651809" y="3390361"/>
          <a:ext cx="1588557" cy="1464105"/>
        </a:xfrm>
        <a:prstGeom prst="rect">
          <a:avLst/>
        </a:prstGeom>
      </xdr:spPr>
    </xdr:pic>
    <xdr:clientData/>
  </xdr:twoCellAnchor>
  <xdr:twoCellAnchor editAs="oneCell">
    <xdr:from>
      <xdr:col>37</xdr:col>
      <xdr:colOff>118241</xdr:colOff>
      <xdr:row>33</xdr:row>
      <xdr:rowOff>37755</xdr:rowOff>
    </xdr:from>
    <xdr:to>
      <xdr:col>38</xdr:col>
      <xdr:colOff>335383</xdr:colOff>
      <xdr:row>44</xdr:row>
      <xdr:rowOff>72259</xdr:rowOff>
    </xdr:to>
    <xdr:pic>
      <xdr:nvPicPr>
        <xdr:cNvPr id="36" name="Bildobjekt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25982" t="1880" r="26743" b="1096"/>
        <a:stretch/>
      </xdr:blipFill>
      <xdr:spPr>
        <a:xfrm>
          <a:off x="25868586" y="5023600"/>
          <a:ext cx="1169642" cy="1696452"/>
        </a:xfrm>
        <a:prstGeom prst="rect">
          <a:avLst/>
        </a:prstGeom>
      </xdr:spPr>
    </xdr:pic>
    <xdr:clientData/>
  </xdr:twoCellAnchor>
  <xdr:twoCellAnchor editAs="oneCell">
    <xdr:from>
      <xdr:col>44</xdr:col>
      <xdr:colOff>124811</xdr:colOff>
      <xdr:row>0</xdr:row>
      <xdr:rowOff>46239</xdr:rowOff>
    </xdr:from>
    <xdr:to>
      <xdr:col>46</xdr:col>
      <xdr:colOff>512381</xdr:colOff>
      <xdr:row>7</xdr:row>
      <xdr:rowOff>126017</xdr:rowOff>
    </xdr:to>
    <xdr:pic>
      <xdr:nvPicPr>
        <xdr:cNvPr id="37" name="Bildobjekt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1176311" y="46239"/>
          <a:ext cx="1609398" cy="1137381"/>
        </a:xfrm>
        <a:prstGeom prst="rect">
          <a:avLst/>
        </a:prstGeom>
      </xdr:spPr>
    </xdr:pic>
    <xdr:clientData/>
  </xdr:twoCellAnchor>
  <xdr:twoCellAnchor editAs="oneCell">
    <xdr:from>
      <xdr:col>44</xdr:col>
      <xdr:colOff>289692</xdr:colOff>
      <xdr:row>24</xdr:row>
      <xdr:rowOff>52553</xdr:rowOff>
    </xdr:from>
    <xdr:to>
      <xdr:col>47</xdr:col>
      <xdr:colOff>26934</xdr:colOff>
      <xdr:row>31</xdr:row>
      <xdr:rowOff>104477</xdr:rowOff>
    </xdr:to>
    <xdr:pic>
      <xdr:nvPicPr>
        <xdr:cNvPr id="81" name="Bildobjekt 80">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1341192" y="3678622"/>
          <a:ext cx="1569983" cy="1109527"/>
        </a:xfrm>
        <a:prstGeom prst="rect">
          <a:avLst/>
        </a:prstGeom>
      </xdr:spPr>
    </xdr:pic>
    <xdr:clientData/>
  </xdr:twoCellAnchor>
  <xdr:twoCellAnchor editAs="oneCell">
    <xdr:from>
      <xdr:col>44</xdr:col>
      <xdr:colOff>289692</xdr:colOff>
      <xdr:row>32</xdr:row>
      <xdr:rowOff>47296</xdr:rowOff>
    </xdr:from>
    <xdr:to>
      <xdr:col>47</xdr:col>
      <xdr:colOff>26934</xdr:colOff>
      <xdr:row>39</xdr:row>
      <xdr:rowOff>99220</xdr:rowOff>
    </xdr:to>
    <xdr:pic>
      <xdr:nvPicPr>
        <xdr:cNvPr id="82" name="Bildobjekt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1341192" y="4882055"/>
          <a:ext cx="1569983" cy="1109527"/>
        </a:xfrm>
        <a:prstGeom prst="rect">
          <a:avLst/>
        </a:prstGeom>
      </xdr:spPr>
    </xdr:pic>
    <xdr:clientData/>
  </xdr:twoCellAnchor>
  <xdr:twoCellAnchor editAs="oneCell">
    <xdr:from>
      <xdr:col>92</xdr:col>
      <xdr:colOff>162508</xdr:colOff>
      <xdr:row>0</xdr:row>
      <xdr:rowOff>49992</xdr:rowOff>
    </xdr:from>
    <xdr:to>
      <xdr:col>95</xdr:col>
      <xdr:colOff>16573</xdr:colOff>
      <xdr:row>6</xdr:row>
      <xdr:rowOff>107674</xdr:rowOff>
    </xdr:to>
    <xdr:pic>
      <xdr:nvPicPr>
        <xdr:cNvPr id="15" name="Bildobjekt 14">
          <a:extLst>
            <a:ext uri="{FF2B5EF4-FFF2-40B4-BE49-F238E27FC236}">
              <a16:creationId xmlns:a16="http://schemas.microsoft.com/office/drawing/2014/main" id="{7386F568-1F75-4589-B947-4CABDCE31AA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xdr:blipFill>
      <xdr:spPr>
        <a:xfrm>
          <a:off x="64816551" y="49992"/>
          <a:ext cx="1692805" cy="952204"/>
        </a:xfrm>
        <a:prstGeom prst="rect">
          <a:avLst/>
        </a:prstGeom>
      </xdr:spPr>
    </xdr:pic>
    <xdr:clientData/>
  </xdr:twoCellAnchor>
  <xdr:twoCellAnchor editAs="oneCell">
    <xdr:from>
      <xdr:col>68</xdr:col>
      <xdr:colOff>588067</xdr:colOff>
      <xdr:row>50</xdr:row>
      <xdr:rowOff>33130</xdr:rowOff>
    </xdr:from>
    <xdr:to>
      <xdr:col>70</xdr:col>
      <xdr:colOff>125784</xdr:colOff>
      <xdr:row>54</xdr:row>
      <xdr:rowOff>74543</xdr:rowOff>
    </xdr:to>
    <xdr:pic>
      <xdr:nvPicPr>
        <xdr:cNvPr id="19" name="Bildobjekt 18">
          <a:extLst>
            <a:ext uri="{FF2B5EF4-FFF2-40B4-BE49-F238E27FC236}">
              <a16:creationId xmlns:a16="http://schemas.microsoft.com/office/drawing/2014/main" id="{3D377922-ADA1-4C41-9DCD-144EF59154A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48453263" y="7487478"/>
          <a:ext cx="763543" cy="637761"/>
        </a:xfrm>
        <a:prstGeom prst="rect">
          <a:avLst/>
        </a:prstGeom>
      </xdr:spPr>
    </xdr:pic>
    <xdr:clientData/>
  </xdr:twoCellAnchor>
  <xdr:twoCellAnchor editAs="oneCell">
    <xdr:from>
      <xdr:col>92</xdr:col>
      <xdr:colOff>386524</xdr:colOff>
      <xdr:row>7</xdr:row>
      <xdr:rowOff>49695</xdr:rowOff>
    </xdr:from>
    <xdr:to>
      <xdr:col>94</xdr:col>
      <xdr:colOff>430695</xdr:colOff>
      <xdr:row>12</xdr:row>
      <xdr:rowOff>66261</xdr:rowOff>
    </xdr:to>
    <xdr:pic>
      <xdr:nvPicPr>
        <xdr:cNvPr id="21" name="Bildobjekt 20">
          <a:extLst>
            <a:ext uri="{FF2B5EF4-FFF2-40B4-BE49-F238E27FC236}">
              <a16:creationId xmlns:a16="http://schemas.microsoft.com/office/drawing/2014/main" id="{C10403E5-E1DB-48F4-90F9-C505D387CEFC}"/>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14259" t="20016" r="19020" b="19936"/>
        <a:stretch/>
      </xdr:blipFill>
      <xdr:spPr>
        <a:xfrm>
          <a:off x="65040567" y="1093304"/>
          <a:ext cx="1269998" cy="762000"/>
        </a:xfrm>
        <a:prstGeom prst="rect">
          <a:avLst/>
        </a:prstGeom>
      </xdr:spPr>
    </xdr:pic>
    <xdr:clientData/>
  </xdr:twoCellAnchor>
  <xdr:twoCellAnchor editAs="oneCell">
    <xdr:from>
      <xdr:col>84</xdr:col>
      <xdr:colOff>33131</xdr:colOff>
      <xdr:row>0</xdr:row>
      <xdr:rowOff>41411</xdr:rowOff>
    </xdr:from>
    <xdr:to>
      <xdr:col>86</xdr:col>
      <xdr:colOff>525484</xdr:colOff>
      <xdr:row>6</xdr:row>
      <xdr:rowOff>113366</xdr:rowOff>
    </xdr:to>
    <xdr:pic>
      <xdr:nvPicPr>
        <xdr:cNvPr id="23" name="Bildobjekt 22">
          <a:extLst>
            <a:ext uri="{FF2B5EF4-FFF2-40B4-BE49-F238E27FC236}">
              <a16:creationId xmlns:a16="http://schemas.microsoft.com/office/drawing/2014/main" id="{E27DB94B-7477-4D39-934B-68D9DACF6D0B}"/>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xdr:blipFill>
      <xdr:spPr>
        <a:xfrm>
          <a:off x="59121261" y="41411"/>
          <a:ext cx="1718180" cy="966477"/>
        </a:xfrm>
        <a:prstGeom prst="rect">
          <a:avLst/>
        </a:prstGeom>
      </xdr:spPr>
    </xdr:pic>
    <xdr:clientData/>
  </xdr:twoCellAnchor>
  <xdr:twoCellAnchor editAs="oneCell">
    <xdr:from>
      <xdr:col>36</xdr:col>
      <xdr:colOff>248477</xdr:colOff>
      <xdr:row>48</xdr:row>
      <xdr:rowOff>10328</xdr:rowOff>
    </xdr:from>
    <xdr:to>
      <xdr:col>39</xdr:col>
      <xdr:colOff>115957</xdr:colOff>
      <xdr:row>53</xdr:row>
      <xdr:rowOff>24848</xdr:rowOff>
    </xdr:to>
    <xdr:pic>
      <xdr:nvPicPr>
        <xdr:cNvPr id="9" name="Bildobjekt 8">
          <a:extLst>
            <a:ext uri="{FF2B5EF4-FFF2-40B4-BE49-F238E27FC236}">
              <a16:creationId xmlns:a16="http://schemas.microsoft.com/office/drawing/2014/main" id="{4441A859-1CC6-42BC-9E1A-AA803ADAF872}"/>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1980" t="36563" r="1980" b="37169"/>
        <a:stretch/>
      </xdr:blipFill>
      <xdr:spPr>
        <a:xfrm>
          <a:off x="25435890" y="7166502"/>
          <a:ext cx="2045806" cy="7599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47625</xdr:colOff>
      <xdr:row>24</xdr:row>
      <xdr:rowOff>9525</xdr:rowOff>
    </xdr:from>
    <xdr:to>
      <xdr:col>28</xdr:col>
      <xdr:colOff>476250</xdr:colOff>
      <xdr:row>30</xdr:row>
      <xdr:rowOff>28575</xdr:rowOff>
    </xdr:to>
    <xdr:pic>
      <xdr:nvPicPr>
        <xdr:cNvPr id="1026" name="Picture 64" descr="14">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9888200" y="3667125"/>
          <a:ext cx="428625" cy="933450"/>
        </a:xfrm>
        <a:prstGeom prst="rect">
          <a:avLst/>
        </a:prstGeom>
        <a:noFill/>
        <a:ln w="9525">
          <a:noFill/>
          <a:miter lim="800000"/>
          <a:headEnd/>
          <a:tailEnd/>
        </a:ln>
      </xdr:spPr>
    </xdr:pic>
    <xdr:clientData/>
  </xdr:twoCellAnchor>
  <xdr:twoCellAnchor>
    <xdr:from>
      <xdr:col>4</xdr:col>
      <xdr:colOff>114300</xdr:colOff>
      <xdr:row>26</xdr:row>
      <xdr:rowOff>19050</xdr:rowOff>
    </xdr:from>
    <xdr:to>
      <xdr:col>6</xdr:col>
      <xdr:colOff>457200</xdr:colOff>
      <xdr:row>31</xdr:row>
      <xdr:rowOff>19050</xdr:rowOff>
    </xdr:to>
    <xdr:pic>
      <xdr:nvPicPr>
        <xdr:cNvPr id="1027" name="Picture 74" descr="Rännvinkel - 26302 - Inner, Svart, 125mm">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24225" y="3981450"/>
          <a:ext cx="1562100" cy="762000"/>
        </a:xfrm>
        <a:prstGeom prst="rect">
          <a:avLst/>
        </a:prstGeom>
        <a:noFill/>
        <a:ln w="9525">
          <a:noFill/>
          <a:miter lim="800000"/>
          <a:headEnd/>
          <a:tailEnd/>
        </a:ln>
      </xdr:spPr>
    </xdr:pic>
    <xdr:clientData/>
  </xdr:twoCellAnchor>
  <xdr:twoCellAnchor>
    <xdr:from>
      <xdr:col>4</xdr:col>
      <xdr:colOff>114300</xdr:colOff>
      <xdr:row>36</xdr:row>
      <xdr:rowOff>123825</xdr:rowOff>
    </xdr:from>
    <xdr:to>
      <xdr:col>6</xdr:col>
      <xdr:colOff>504825</xdr:colOff>
      <xdr:row>41</xdr:row>
      <xdr:rowOff>47625</xdr:rowOff>
    </xdr:to>
    <xdr:pic>
      <xdr:nvPicPr>
        <xdr:cNvPr id="1028" name="Picture 75" descr="Rännvinkel - 26304 - Ytter, Svart, 125mm">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24225" y="5610225"/>
          <a:ext cx="1609725" cy="685800"/>
        </a:xfrm>
        <a:prstGeom prst="rect">
          <a:avLst/>
        </a:prstGeom>
        <a:noFill/>
        <a:ln w="9525">
          <a:noFill/>
          <a:miter lim="800000"/>
          <a:headEnd/>
          <a:tailEnd/>
        </a:ln>
      </xdr:spPr>
    </xdr:pic>
    <xdr:clientData/>
  </xdr:twoCellAnchor>
  <xdr:twoCellAnchor>
    <xdr:from>
      <xdr:col>4</xdr:col>
      <xdr:colOff>390525</xdr:colOff>
      <xdr:row>46</xdr:row>
      <xdr:rowOff>69467</xdr:rowOff>
    </xdr:from>
    <xdr:to>
      <xdr:col>6</xdr:col>
      <xdr:colOff>276225</xdr:colOff>
      <xdr:row>53</xdr:row>
      <xdr:rowOff>37279</xdr:rowOff>
    </xdr:to>
    <xdr:pic>
      <xdr:nvPicPr>
        <xdr:cNvPr id="9" name="Picture 76" descr="Ränngavel - 26322 - Uni, Svart, 125mm">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duotone>
            <a:prstClr val="black"/>
            <a:schemeClr val="tx1">
              <a:tint val="45000"/>
              <a:satMod val="400000"/>
            </a:schemeClr>
          </a:duotone>
        </a:blip>
        <a:stretch>
          <a:fillRect/>
        </a:stretch>
      </xdr:blipFill>
      <xdr:spPr bwMode="auto">
        <a:xfrm>
          <a:off x="3848100" y="7079867"/>
          <a:ext cx="1200150" cy="1034612"/>
        </a:xfrm>
        <a:prstGeom prst="rect">
          <a:avLst/>
        </a:prstGeom>
        <a:noFill/>
        <a:ln w="9525">
          <a:noFill/>
          <a:miter lim="800000"/>
          <a:headEnd/>
          <a:tailEnd/>
        </a:ln>
      </xdr:spPr>
    </xdr:pic>
    <xdr:clientData/>
  </xdr:twoCellAnchor>
  <xdr:twoCellAnchor>
    <xdr:from>
      <xdr:col>12</xdr:col>
      <xdr:colOff>19050</xdr:colOff>
      <xdr:row>0</xdr:row>
      <xdr:rowOff>85725</xdr:rowOff>
    </xdr:from>
    <xdr:to>
      <xdr:col>13</xdr:col>
      <xdr:colOff>428625</xdr:colOff>
      <xdr:row>10</xdr:row>
      <xdr:rowOff>57150</xdr:rowOff>
    </xdr:to>
    <xdr:pic>
      <xdr:nvPicPr>
        <xdr:cNvPr id="1030" name="Picture 77" descr="Rännkrok - 26352 - Kort, Svart, 125mm">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5" cstate="print"/>
        <a:srcRect l="3073" t="15475"/>
        <a:stretch>
          <a:fillRect/>
        </a:stretch>
      </xdr:blipFill>
      <xdr:spPr bwMode="auto">
        <a:xfrm>
          <a:off x="9096375" y="85725"/>
          <a:ext cx="1019175" cy="1495425"/>
        </a:xfrm>
        <a:prstGeom prst="rect">
          <a:avLst/>
        </a:prstGeom>
        <a:noFill/>
        <a:ln w="9525">
          <a:noFill/>
          <a:miter lim="800000"/>
          <a:headEnd/>
          <a:tailEnd/>
        </a:ln>
      </xdr:spPr>
    </xdr:pic>
    <xdr:clientData/>
  </xdr:twoCellAnchor>
  <xdr:twoCellAnchor>
    <xdr:from>
      <xdr:col>12</xdr:col>
      <xdr:colOff>9525</xdr:colOff>
      <xdr:row>24</xdr:row>
      <xdr:rowOff>28575</xdr:rowOff>
    </xdr:from>
    <xdr:to>
      <xdr:col>14</xdr:col>
      <xdr:colOff>209550</xdr:colOff>
      <xdr:row>30</xdr:row>
      <xdr:rowOff>123825</xdr:rowOff>
    </xdr:to>
    <xdr:pic>
      <xdr:nvPicPr>
        <xdr:cNvPr id="1031" name="Picture 78" descr="Rännskarv - 26382 - Svart 125">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086850" y="3686175"/>
          <a:ext cx="1419225" cy="1009650"/>
        </a:xfrm>
        <a:prstGeom prst="rect">
          <a:avLst/>
        </a:prstGeom>
        <a:noFill/>
        <a:ln w="9525">
          <a:noFill/>
          <a:miter lim="800000"/>
          <a:headEnd/>
          <a:tailEnd/>
        </a:ln>
      </xdr:spPr>
    </xdr:pic>
    <xdr:clientData/>
  </xdr:twoCellAnchor>
  <xdr:twoCellAnchor>
    <xdr:from>
      <xdr:col>12</xdr:col>
      <xdr:colOff>171450</xdr:colOff>
      <xdr:row>33</xdr:row>
      <xdr:rowOff>104775</xdr:rowOff>
    </xdr:from>
    <xdr:to>
      <xdr:col>14</xdr:col>
      <xdr:colOff>76200</xdr:colOff>
      <xdr:row>43</xdr:row>
      <xdr:rowOff>76200</xdr:rowOff>
    </xdr:to>
    <xdr:pic>
      <xdr:nvPicPr>
        <xdr:cNvPr id="1032" name="Picture 79" descr="Omvikningskupa - 26512 - Svart 125/90">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7" cstate="print"/>
        <a:srcRect l="7014" t="11259" r="5612" b="8394"/>
        <a:stretch>
          <a:fillRect/>
        </a:stretch>
      </xdr:blipFill>
      <xdr:spPr bwMode="auto">
        <a:xfrm>
          <a:off x="9248775" y="5133975"/>
          <a:ext cx="1123950" cy="1495425"/>
        </a:xfrm>
        <a:prstGeom prst="rect">
          <a:avLst/>
        </a:prstGeom>
        <a:noFill/>
        <a:ln w="9525">
          <a:noFill/>
          <a:miter lim="800000"/>
          <a:headEnd/>
          <a:tailEnd/>
        </a:ln>
      </xdr:spPr>
    </xdr:pic>
    <xdr:clientData/>
  </xdr:twoCellAnchor>
  <xdr:twoCellAnchor>
    <xdr:from>
      <xdr:col>36</xdr:col>
      <xdr:colOff>28575</xdr:colOff>
      <xdr:row>13</xdr:row>
      <xdr:rowOff>0</xdr:rowOff>
    </xdr:from>
    <xdr:to>
      <xdr:col>38</xdr:col>
      <xdr:colOff>0</xdr:colOff>
      <xdr:row>20</xdr:row>
      <xdr:rowOff>123825</xdr:rowOff>
    </xdr:to>
    <xdr:pic>
      <xdr:nvPicPr>
        <xdr:cNvPr id="1033" name="Picture 83" descr="Renstratt - 26762 - Lövis Svart">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25517475" y="1981200"/>
          <a:ext cx="1190625" cy="1190625"/>
        </a:xfrm>
        <a:prstGeom prst="rect">
          <a:avLst/>
        </a:prstGeom>
        <a:noFill/>
        <a:ln w="9525">
          <a:noFill/>
          <a:miter lim="800000"/>
          <a:headEnd/>
          <a:tailEnd/>
        </a:ln>
      </xdr:spPr>
    </xdr:pic>
    <xdr:clientData/>
  </xdr:twoCellAnchor>
  <xdr:twoCellAnchor>
    <xdr:from>
      <xdr:col>20</xdr:col>
      <xdr:colOff>400526</xdr:colOff>
      <xdr:row>10</xdr:row>
      <xdr:rowOff>85725</xdr:rowOff>
    </xdr:from>
    <xdr:to>
      <xdr:col>21</xdr:col>
      <xdr:colOff>301370</xdr:colOff>
      <xdr:row>22</xdr:row>
      <xdr:rowOff>57151</xdr:rowOff>
    </xdr:to>
    <xdr:pic>
      <xdr:nvPicPr>
        <xdr:cNvPr id="14" name="Picture 84" descr="Stuprör - 26042 - 4m, Svart, 90mm">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9" cstate="print"/>
        <a:stretch>
          <a:fillRect/>
        </a:stretch>
      </xdr:blipFill>
      <xdr:spPr bwMode="auto">
        <a:xfrm>
          <a:off x="16059626" y="1609725"/>
          <a:ext cx="558069" cy="1800226"/>
        </a:xfrm>
        <a:prstGeom prst="rect">
          <a:avLst/>
        </a:prstGeom>
        <a:noFill/>
        <a:ln w="9525">
          <a:noFill/>
          <a:miter lim="800000"/>
          <a:headEnd/>
          <a:tailEnd/>
        </a:ln>
        <a:scene3d>
          <a:camera prst="orthographicFront">
            <a:rot lat="21599965" lon="21599973" rev="18299931"/>
          </a:camera>
          <a:lightRig rig="threePt" dir="t"/>
        </a:scene3d>
      </xdr:spPr>
    </xdr:pic>
    <xdr:clientData/>
  </xdr:twoCellAnchor>
  <xdr:twoCellAnchor>
    <xdr:from>
      <xdr:col>20</xdr:col>
      <xdr:colOff>171450</xdr:colOff>
      <xdr:row>22</xdr:row>
      <xdr:rowOff>66675</xdr:rowOff>
    </xdr:from>
    <xdr:to>
      <xdr:col>21</xdr:col>
      <xdr:colOff>628650</xdr:colOff>
      <xdr:row>32</xdr:row>
      <xdr:rowOff>9525</xdr:rowOff>
    </xdr:to>
    <xdr:pic>
      <xdr:nvPicPr>
        <xdr:cNvPr id="1035" name="Picture 86" descr="Rörvinkel - 26522 - 70° Svart 90">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4325600" y="3419475"/>
          <a:ext cx="1000125" cy="1466850"/>
        </a:xfrm>
        <a:prstGeom prst="rect">
          <a:avLst/>
        </a:prstGeom>
        <a:noFill/>
        <a:ln w="9525">
          <a:noFill/>
          <a:miter lim="800000"/>
          <a:headEnd/>
          <a:tailEnd/>
        </a:ln>
      </xdr:spPr>
    </xdr:pic>
    <xdr:clientData/>
  </xdr:twoCellAnchor>
  <xdr:twoCellAnchor>
    <xdr:from>
      <xdr:col>20</xdr:col>
      <xdr:colOff>19050</xdr:colOff>
      <xdr:row>35</xdr:row>
      <xdr:rowOff>104775</xdr:rowOff>
    </xdr:from>
    <xdr:to>
      <xdr:col>21</xdr:col>
      <xdr:colOff>409575</xdr:colOff>
      <xdr:row>40</xdr:row>
      <xdr:rowOff>152400</xdr:rowOff>
    </xdr:to>
    <xdr:pic>
      <xdr:nvPicPr>
        <xdr:cNvPr id="1036" name="Picture 87" descr="Rörsvep - 26542 - Svart 90">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4173200" y="5438775"/>
          <a:ext cx="1000125" cy="809625"/>
        </a:xfrm>
        <a:prstGeom prst="rect">
          <a:avLst/>
        </a:prstGeom>
        <a:noFill/>
        <a:ln w="9525">
          <a:noFill/>
          <a:miter lim="800000"/>
          <a:headEnd/>
          <a:tailEnd/>
        </a:ln>
      </xdr:spPr>
    </xdr:pic>
    <xdr:clientData/>
  </xdr:twoCellAnchor>
  <xdr:twoCellAnchor>
    <xdr:from>
      <xdr:col>28</xdr:col>
      <xdr:colOff>38100</xdr:colOff>
      <xdr:row>13</xdr:row>
      <xdr:rowOff>0</xdr:rowOff>
    </xdr:from>
    <xdr:to>
      <xdr:col>30</xdr:col>
      <xdr:colOff>9525</xdr:colOff>
      <xdr:row>20</xdr:row>
      <xdr:rowOff>123825</xdr:rowOff>
    </xdr:to>
    <xdr:pic>
      <xdr:nvPicPr>
        <xdr:cNvPr id="1037" name="Picture 89" descr="Utkastare - 26712 - Fällbar Svart 90">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blip>
        <a:srcRect/>
        <a:stretch>
          <a:fillRect/>
        </a:stretch>
      </xdr:blipFill>
      <xdr:spPr bwMode="auto">
        <a:xfrm>
          <a:off x="19878675" y="1981200"/>
          <a:ext cx="1190625" cy="1190625"/>
        </a:xfrm>
        <a:prstGeom prst="rect">
          <a:avLst/>
        </a:prstGeom>
        <a:noFill/>
        <a:ln w="9525">
          <a:noFill/>
          <a:miter lim="800000"/>
          <a:headEnd/>
          <a:tailEnd/>
        </a:ln>
      </xdr:spPr>
    </xdr:pic>
    <xdr:clientData/>
  </xdr:twoCellAnchor>
  <xdr:twoCellAnchor>
    <xdr:from>
      <xdr:col>27</xdr:col>
      <xdr:colOff>504825</xdr:colOff>
      <xdr:row>33</xdr:row>
      <xdr:rowOff>123825</xdr:rowOff>
    </xdr:from>
    <xdr:to>
      <xdr:col>29</xdr:col>
      <xdr:colOff>314325</xdr:colOff>
      <xdr:row>40</xdr:row>
      <xdr:rowOff>133350</xdr:rowOff>
    </xdr:to>
    <xdr:pic>
      <xdr:nvPicPr>
        <xdr:cNvPr id="1038" name="Picture 91" descr="Muff renstratt - 26752 - Svart plast">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3" cstate="print">
          <a:clrChange>
            <a:clrFrom>
              <a:srgbClr val="FEFEFE"/>
            </a:clrFrom>
            <a:clrTo>
              <a:srgbClr val="FEFEFE">
                <a:alpha val="0"/>
              </a:srgbClr>
            </a:clrTo>
          </a:clrChange>
        </a:blip>
        <a:srcRect/>
        <a:stretch>
          <a:fillRect/>
        </a:stretch>
      </xdr:blipFill>
      <xdr:spPr bwMode="auto">
        <a:xfrm>
          <a:off x="19735800" y="5153025"/>
          <a:ext cx="1028700" cy="1076325"/>
        </a:xfrm>
        <a:prstGeom prst="rect">
          <a:avLst/>
        </a:prstGeom>
        <a:noFill/>
        <a:ln w="9525">
          <a:noFill/>
          <a:miter lim="800000"/>
          <a:headEnd/>
          <a:tailEnd/>
        </a:ln>
      </xdr:spPr>
    </xdr:pic>
    <xdr:clientData/>
  </xdr:twoCellAnchor>
  <xdr:twoCellAnchor>
    <xdr:from>
      <xdr:col>36</xdr:col>
      <xdr:colOff>28575</xdr:colOff>
      <xdr:row>2</xdr:row>
      <xdr:rowOff>0</xdr:rowOff>
    </xdr:from>
    <xdr:to>
      <xdr:col>37</xdr:col>
      <xdr:colOff>504825</xdr:colOff>
      <xdr:row>9</xdr:row>
      <xdr:rowOff>19050</xdr:rowOff>
    </xdr:to>
    <xdr:pic>
      <xdr:nvPicPr>
        <xdr:cNvPr id="1039" name="Picture 92" descr="Renstratt - 26742 - Svart plast">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4" cstate="print">
          <a:clrChange>
            <a:clrFrom>
              <a:srgbClr val="FEFEFE"/>
            </a:clrFrom>
            <a:clrTo>
              <a:srgbClr val="FEFEFE">
                <a:alpha val="0"/>
              </a:srgbClr>
            </a:clrTo>
          </a:clrChange>
        </a:blip>
        <a:srcRect/>
        <a:stretch>
          <a:fillRect/>
        </a:stretch>
      </xdr:blipFill>
      <xdr:spPr bwMode="auto">
        <a:xfrm>
          <a:off x="25517475" y="304800"/>
          <a:ext cx="1085850" cy="1085850"/>
        </a:xfrm>
        <a:prstGeom prst="rect">
          <a:avLst/>
        </a:prstGeom>
        <a:noFill/>
        <a:ln w="9525">
          <a:noFill/>
          <a:miter lim="800000"/>
          <a:headEnd/>
          <a:tailEnd/>
        </a:ln>
      </xdr:spPr>
    </xdr:pic>
    <xdr:clientData/>
  </xdr:twoCellAnchor>
  <xdr:twoCellAnchor>
    <xdr:from>
      <xdr:col>3</xdr:col>
      <xdr:colOff>295275</xdr:colOff>
      <xdr:row>11</xdr:row>
      <xdr:rowOff>133350</xdr:rowOff>
    </xdr:from>
    <xdr:to>
      <xdr:col>7</xdr:col>
      <xdr:colOff>514350</xdr:colOff>
      <xdr:row>21</xdr:row>
      <xdr:rowOff>47625</xdr:rowOff>
    </xdr:to>
    <xdr:pic>
      <xdr:nvPicPr>
        <xdr:cNvPr id="1040" name="Picture 72" descr="Hängränna - 26122 - 2,5m, svart, 125mm">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895600" y="1809750"/>
          <a:ext cx="2657475" cy="1438275"/>
        </a:xfrm>
        <a:prstGeom prst="rect">
          <a:avLst/>
        </a:prstGeom>
        <a:noFill/>
        <a:ln w="9525">
          <a:noFill/>
          <a:miter lim="800000"/>
          <a:headEnd/>
          <a:tailEnd/>
        </a:ln>
      </xdr:spPr>
    </xdr:pic>
    <xdr:clientData/>
  </xdr:twoCellAnchor>
  <xdr:twoCellAnchor>
    <xdr:from>
      <xdr:col>20</xdr:col>
      <xdr:colOff>427577</xdr:colOff>
      <xdr:row>0</xdr:row>
      <xdr:rowOff>1</xdr:rowOff>
    </xdr:from>
    <xdr:to>
      <xdr:col>21</xdr:col>
      <xdr:colOff>325467</xdr:colOff>
      <xdr:row>11</xdr:row>
      <xdr:rowOff>114300</xdr:rowOff>
    </xdr:to>
    <xdr:pic>
      <xdr:nvPicPr>
        <xdr:cNvPr id="25" name="Picture 84" descr="Stuprör - 26042 - 4m, Svart, 90mm">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9" cstate="print"/>
        <a:stretch>
          <a:fillRect/>
        </a:stretch>
      </xdr:blipFill>
      <xdr:spPr bwMode="auto">
        <a:xfrm>
          <a:off x="16086677" y="1"/>
          <a:ext cx="555115" cy="1790699"/>
        </a:xfrm>
        <a:prstGeom prst="rect">
          <a:avLst/>
        </a:prstGeom>
        <a:noFill/>
        <a:ln w="9525">
          <a:noFill/>
          <a:miter lim="800000"/>
          <a:headEnd/>
          <a:tailEnd/>
        </a:ln>
        <a:scene3d>
          <a:camera prst="orthographicFront">
            <a:rot lat="21599965" lon="21599973" rev="18299931"/>
          </a:camera>
          <a:lightRig rig="threePt" dir="t"/>
        </a:scene3d>
      </xdr:spPr>
    </xdr:pic>
    <xdr:clientData/>
  </xdr:twoCellAnchor>
  <xdr:twoCellAnchor>
    <xdr:from>
      <xdr:col>11</xdr:col>
      <xdr:colOff>619124</xdr:colOff>
      <xdr:row>47</xdr:row>
      <xdr:rowOff>109684</xdr:rowOff>
    </xdr:from>
    <xdr:to>
      <xdr:col>14</xdr:col>
      <xdr:colOff>476250</xdr:colOff>
      <xdr:row>51</xdr:row>
      <xdr:rowOff>150109</xdr:rowOff>
    </xdr:to>
    <xdr:pic>
      <xdr:nvPicPr>
        <xdr:cNvPr id="27" name="Picture 90" descr="Mellanstycke - 26532 - 1m Svart 90">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6" cstate="print">
          <a:clrChange>
            <a:clrFrom>
              <a:srgbClr val="FDFDFD"/>
            </a:clrFrom>
            <a:clrTo>
              <a:srgbClr val="FDFDFD">
                <a:alpha val="0"/>
              </a:srgbClr>
            </a:clrTo>
          </a:clrChange>
          <a:duotone>
            <a:prstClr val="black"/>
            <a:schemeClr val="tx1">
              <a:tint val="45000"/>
              <a:satMod val="400000"/>
            </a:schemeClr>
          </a:duotone>
        </a:blip>
        <a:stretch>
          <a:fillRect/>
        </a:stretch>
      </xdr:blipFill>
      <xdr:spPr bwMode="auto">
        <a:xfrm>
          <a:off x="9744074" y="7272484"/>
          <a:ext cx="1828801" cy="650025"/>
        </a:xfrm>
        <a:prstGeom prst="rect">
          <a:avLst/>
        </a:prstGeom>
        <a:noFill/>
        <a:ln w="9525">
          <a:noFill/>
          <a:miter lim="800000"/>
          <a:headEnd/>
          <a:tailEnd/>
        </a:ln>
      </xdr:spPr>
    </xdr:pic>
    <xdr:clientData/>
  </xdr:twoCellAnchor>
  <xdr:twoCellAnchor>
    <xdr:from>
      <xdr:col>28</xdr:col>
      <xdr:colOff>104775</xdr:colOff>
      <xdr:row>44</xdr:row>
      <xdr:rowOff>66675</xdr:rowOff>
    </xdr:from>
    <xdr:to>
      <xdr:col>29</xdr:col>
      <xdr:colOff>438150</xdr:colOff>
      <xdr:row>54</xdr:row>
      <xdr:rowOff>133350</xdr:rowOff>
    </xdr:to>
    <xdr:pic>
      <xdr:nvPicPr>
        <xdr:cNvPr id="1043" name="Picture 88" descr="Utkastare - 26702 - Svart 90">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7" cstate="print"/>
        <a:srcRect l="12758" t="5183" r="15247" b="12543"/>
        <a:stretch>
          <a:fillRect/>
        </a:stretch>
      </xdr:blipFill>
      <xdr:spPr bwMode="auto">
        <a:xfrm>
          <a:off x="19945350" y="6772275"/>
          <a:ext cx="942975" cy="1590675"/>
        </a:xfrm>
        <a:prstGeom prst="rect">
          <a:avLst/>
        </a:prstGeom>
        <a:noFill/>
        <a:ln w="9525">
          <a:noFill/>
          <a:miter lim="800000"/>
          <a:headEnd/>
          <a:tailEnd/>
        </a:ln>
      </xdr:spPr>
    </xdr:pic>
    <xdr:clientData/>
  </xdr:twoCellAnchor>
  <xdr:twoCellAnchor editAs="oneCell">
    <xdr:from>
      <xdr:col>27</xdr:col>
      <xdr:colOff>533400</xdr:colOff>
      <xdr:row>0</xdr:row>
      <xdr:rowOff>133350</xdr:rowOff>
    </xdr:from>
    <xdr:to>
      <xdr:col>30</xdr:col>
      <xdr:colOff>19050</xdr:colOff>
      <xdr:row>10</xdr:row>
      <xdr:rowOff>0</xdr:rowOff>
    </xdr:to>
    <xdr:pic>
      <xdr:nvPicPr>
        <xdr:cNvPr id="1044" name="Bildobjekt 28" descr="Kombikrok plus.jpg">
          <a:extLst>
            <a:ext uri="{FF2B5EF4-FFF2-40B4-BE49-F238E27FC236}">
              <a16:creationId xmlns:a16="http://schemas.microsoft.com/office/drawing/2014/main" id="{00000000-0008-0000-0200-000014040000}"/>
            </a:ext>
          </a:extLst>
        </xdr:cNvPr>
        <xdr:cNvPicPr>
          <a:picLocks noChangeAspect="1"/>
        </xdr:cNvPicPr>
      </xdr:nvPicPr>
      <xdr:blipFill>
        <a:blip xmlns:r="http://schemas.openxmlformats.org/officeDocument/2006/relationships" r:embed="rId18" cstate="print"/>
        <a:srcRect/>
        <a:stretch>
          <a:fillRect/>
        </a:stretch>
      </xdr:blipFill>
      <xdr:spPr bwMode="auto">
        <a:xfrm>
          <a:off x="19764375" y="133350"/>
          <a:ext cx="1314450" cy="1390650"/>
        </a:xfrm>
        <a:prstGeom prst="rect">
          <a:avLst/>
        </a:prstGeom>
        <a:noFill/>
        <a:ln w="9525">
          <a:noFill/>
          <a:miter lim="800000"/>
          <a:headEnd/>
          <a:tailEnd/>
        </a:ln>
      </xdr:spPr>
    </xdr:pic>
    <xdr:clientData/>
  </xdr:twoCellAnchor>
  <xdr:twoCellAnchor>
    <xdr:from>
      <xdr:col>3</xdr:col>
      <xdr:colOff>285750</xdr:colOff>
      <xdr:row>0</xdr:row>
      <xdr:rowOff>114300</xdr:rowOff>
    </xdr:from>
    <xdr:to>
      <xdr:col>7</xdr:col>
      <xdr:colOff>504825</xdr:colOff>
      <xdr:row>10</xdr:row>
      <xdr:rowOff>28575</xdr:rowOff>
    </xdr:to>
    <xdr:pic>
      <xdr:nvPicPr>
        <xdr:cNvPr id="1045" name="Picture 72" descr="Hängränna - 26122 - 2,5m, svart, 125mm">
          <a:extLst>
            <a:ext uri="{FF2B5EF4-FFF2-40B4-BE49-F238E27FC236}">
              <a16:creationId xmlns:a16="http://schemas.microsoft.com/office/drawing/2014/main" id="{00000000-0008-0000-0200-000015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2886075" y="114300"/>
          <a:ext cx="2657475" cy="1438275"/>
        </a:xfrm>
        <a:prstGeom prst="rect">
          <a:avLst/>
        </a:prstGeom>
        <a:noFill/>
        <a:ln w="9525">
          <a:noFill/>
          <a:miter lim="800000"/>
          <a:headEnd/>
          <a:tailEnd/>
        </a:ln>
      </xdr:spPr>
    </xdr:pic>
    <xdr:clientData/>
  </xdr:twoCellAnchor>
  <xdr:twoCellAnchor editAs="oneCell">
    <xdr:from>
      <xdr:col>19</xdr:col>
      <xdr:colOff>466725</xdr:colOff>
      <xdr:row>47</xdr:row>
      <xdr:rowOff>9525</xdr:rowOff>
    </xdr:from>
    <xdr:to>
      <xdr:col>23</xdr:col>
      <xdr:colOff>238125</xdr:colOff>
      <xdr:row>51</xdr:row>
      <xdr:rowOff>85725</xdr:rowOff>
    </xdr:to>
    <xdr:pic>
      <xdr:nvPicPr>
        <xdr:cNvPr id="1046" name="Bildobjekt 22" descr="Skruv för rörsvep.jpg">
          <a:extLst>
            <a:ext uri="{FF2B5EF4-FFF2-40B4-BE49-F238E27FC236}">
              <a16:creationId xmlns:a16="http://schemas.microsoft.com/office/drawing/2014/main" id="{00000000-0008-0000-0200-000016040000}"/>
            </a:ext>
          </a:extLst>
        </xdr:cNvPr>
        <xdr:cNvPicPr>
          <a:picLocks noChangeAspect="1"/>
        </xdr:cNvPicPr>
      </xdr:nvPicPr>
      <xdr:blipFill>
        <a:blip xmlns:r="http://schemas.openxmlformats.org/officeDocument/2006/relationships" r:embed="rId19" cstate="print"/>
        <a:srcRect/>
        <a:stretch>
          <a:fillRect/>
        </a:stretch>
      </xdr:blipFill>
      <xdr:spPr bwMode="auto">
        <a:xfrm>
          <a:off x="14011275" y="7172325"/>
          <a:ext cx="2247900" cy="685800"/>
        </a:xfrm>
        <a:prstGeom prst="rect">
          <a:avLst/>
        </a:prstGeom>
        <a:noFill/>
        <a:ln w="9525">
          <a:noFill/>
          <a:miter lim="800000"/>
          <a:headEnd/>
          <a:tailEnd/>
        </a:ln>
      </xdr:spPr>
    </xdr:pic>
    <xdr:clientData/>
  </xdr:twoCellAnchor>
  <xdr:twoCellAnchor editAs="oneCell">
    <xdr:from>
      <xdr:col>36</xdr:col>
      <xdr:colOff>12701</xdr:colOff>
      <xdr:row>22</xdr:row>
      <xdr:rowOff>88900</xdr:rowOff>
    </xdr:from>
    <xdr:to>
      <xdr:col>37</xdr:col>
      <xdr:colOff>647701</xdr:colOff>
      <xdr:row>32</xdr:row>
      <xdr:rowOff>35948</xdr:rowOff>
    </xdr:to>
    <xdr:pic>
      <xdr:nvPicPr>
        <xdr:cNvPr id="26" name="Bildobjekt 25" descr="Rörskarv.jp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clrChange>
            <a:clrFrom>
              <a:srgbClr val="FFFFFF"/>
            </a:clrFrom>
            <a:clrTo>
              <a:srgbClr val="FFFFFF">
                <a:alpha val="0"/>
              </a:srgbClr>
            </a:clrTo>
          </a:clrChange>
          <a:duotone>
            <a:prstClr val="black"/>
            <a:schemeClr val="tx1">
              <a:tint val="45000"/>
              <a:satMod val="400000"/>
            </a:schemeClr>
          </a:duotone>
        </a:blip>
        <a:srcRect t="15645" b="12062"/>
        <a:stretch>
          <a:fillRect/>
        </a:stretch>
      </xdr:blipFill>
      <xdr:spPr>
        <a:xfrm>
          <a:off x="27546301" y="3441700"/>
          <a:ext cx="1295400" cy="147104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304800</xdr:colOff>
      <xdr:row>1</xdr:row>
      <xdr:rowOff>133351</xdr:rowOff>
    </xdr:from>
    <xdr:to>
      <xdr:col>6</xdr:col>
      <xdr:colOff>498691</xdr:colOff>
      <xdr:row>5</xdr:row>
      <xdr:rowOff>133351</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323851"/>
          <a:ext cx="2165566" cy="571500"/>
        </a:xfrm>
        <a:prstGeom prst="rect">
          <a:avLst/>
        </a:prstGeom>
      </xdr:spPr>
    </xdr:pic>
    <xdr:clientData/>
  </xdr:twoCellAnchor>
  <xdr:twoCellAnchor editAs="oneCell">
    <xdr:from>
      <xdr:col>3</xdr:col>
      <xdr:colOff>304800</xdr:colOff>
      <xdr:row>10</xdr:row>
      <xdr:rowOff>104775</xdr:rowOff>
    </xdr:from>
    <xdr:to>
      <xdr:col>6</xdr:col>
      <xdr:colOff>498691</xdr:colOff>
      <xdr:row>14</xdr:row>
      <xdr:rowOff>104775</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1628775"/>
          <a:ext cx="2165566" cy="571500"/>
        </a:xfrm>
        <a:prstGeom prst="rect">
          <a:avLst/>
        </a:prstGeom>
      </xdr:spPr>
    </xdr:pic>
    <xdr:clientData/>
  </xdr:twoCellAnchor>
  <xdr:twoCellAnchor editAs="oneCell">
    <xdr:from>
      <xdr:col>3</xdr:col>
      <xdr:colOff>536435</xdr:colOff>
      <xdr:row>18</xdr:row>
      <xdr:rowOff>142875</xdr:rowOff>
    </xdr:from>
    <xdr:to>
      <xdr:col>6</xdr:col>
      <xdr:colOff>267056</xdr:colOff>
      <xdr:row>24</xdr:row>
      <xdr:rowOff>123825</xdr:rowOff>
    </xdr:to>
    <xdr:pic>
      <xdr:nvPicPr>
        <xdr:cNvPr id="4" name="Bildobjekt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6785" y="2809875"/>
          <a:ext cx="1702296" cy="885825"/>
        </a:xfrm>
        <a:prstGeom prst="rect">
          <a:avLst/>
        </a:prstGeom>
      </xdr:spPr>
    </xdr:pic>
    <xdr:clientData/>
  </xdr:twoCellAnchor>
  <xdr:twoCellAnchor editAs="oneCell">
    <xdr:from>
      <xdr:col>4</xdr:col>
      <xdr:colOff>162926</xdr:colOff>
      <xdr:row>37</xdr:row>
      <xdr:rowOff>57150</xdr:rowOff>
    </xdr:from>
    <xdr:to>
      <xdr:col>6</xdr:col>
      <xdr:colOff>8740</xdr:colOff>
      <xdr:row>41</xdr:row>
      <xdr:rowOff>76200</xdr:rowOff>
    </xdr:to>
    <xdr:pic>
      <xdr:nvPicPr>
        <xdr:cNvPr id="6" name="Bildobjekt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20501" y="5629275"/>
          <a:ext cx="1134864" cy="590550"/>
        </a:xfrm>
        <a:prstGeom prst="rect">
          <a:avLst/>
        </a:prstGeom>
      </xdr:spPr>
    </xdr:pic>
    <xdr:clientData/>
  </xdr:twoCellAnchor>
  <xdr:twoCellAnchor editAs="oneCell">
    <xdr:from>
      <xdr:col>4</xdr:col>
      <xdr:colOff>112622</xdr:colOff>
      <xdr:row>46</xdr:row>
      <xdr:rowOff>47625</xdr:rowOff>
    </xdr:from>
    <xdr:to>
      <xdr:col>6</xdr:col>
      <xdr:colOff>33644</xdr:colOff>
      <xdr:row>50</xdr:row>
      <xdr:rowOff>123825</xdr:rowOff>
    </xdr:to>
    <xdr:pic>
      <xdr:nvPicPr>
        <xdr:cNvPr id="7" name="Bildobjekt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70197" y="6953250"/>
          <a:ext cx="1235472" cy="647700"/>
        </a:xfrm>
        <a:prstGeom prst="rect">
          <a:avLst/>
        </a:prstGeom>
      </xdr:spPr>
    </xdr:pic>
    <xdr:clientData/>
  </xdr:twoCellAnchor>
  <xdr:twoCellAnchor editAs="oneCell">
    <xdr:from>
      <xdr:col>19</xdr:col>
      <xdr:colOff>415503</xdr:colOff>
      <xdr:row>18</xdr:row>
      <xdr:rowOff>66675</xdr:rowOff>
    </xdr:from>
    <xdr:to>
      <xdr:col>22</xdr:col>
      <xdr:colOff>330572</xdr:colOff>
      <xdr:row>24</xdr:row>
      <xdr:rowOff>152400</xdr:rowOff>
    </xdr:to>
    <xdr:pic>
      <xdr:nvPicPr>
        <xdr:cNvPr id="9" name="Bildobjekt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88678" y="2733675"/>
          <a:ext cx="1743869" cy="990600"/>
        </a:xfrm>
        <a:prstGeom prst="rect">
          <a:avLst/>
        </a:prstGeom>
      </xdr:spPr>
    </xdr:pic>
    <xdr:clientData/>
  </xdr:twoCellAnchor>
  <xdr:twoCellAnchor editAs="oneCell">
    <xdr:from>
      <xdr:col>19</xdr:col>
      <xdr:colOff>314895</xdr:colOff>
      <xdr:row>26</xdr:row>
      <xdr:rowOff>95250</xdr:rowOff>
    </xdr:from>
    <xdr:to>
      <xdr:col>22</xdr:col>
      <xdr:colOff>431179</xdr:colOff>
      <xdr:row>34</xdr:row>
      <xdr:rowOff>9525</xdr:rowOff>
    </xdr:to>
    <xdr:pic>
      <xdr:nvPicPr>
        <xdr:cNvPr id="10" name="Bildobjekt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88070" y="4000500"/>
          <a:ext cx="1945084" cy="1104900"/>
        </a:xfrm>
        <a:prstGeom prst="rect">
          <a:avLst/>
        </a:prstGeom>
      </xdr:spPr>
    </xdr:pic>
    <xdr:clientData/>
  </xdr:twoCellAnchor>
  <xdr:twoCellAnchor editAs="oneCell">
    <xdr:from>
      <xdr:col>19</xdr:col>
      <xdr:colOff>544487</xdr:colOff>
      <xdr:row>9</xdr:row>
      <xdr:rowOff>130757</xdr:rowOff>
    </xdr:from>
    <xdr:to>
      <xdr:col>22</xdr:col>
      <xdr:colOff>201587</xdr:colOff>
      <xdr:row>15</xdr:row>
      <xdr:rowOff>69943</xdr:rowOff>
    </xdr:to>
    <xdr:pic>
      <xdr:nvPicPr>
        <xdr:cNvPr id="11" name="Bildobjekt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17662" y="1464257"/>
          <a:ext cx="1485900" cy="844061"/>
        </a:xfrm>
        <a:prstGeom prst="rect">
          <a:avLst/>
        </a:prstGeom>
      </xdr:spPr>
    </xdr:pic>
    <xdr:clientData/>
  </xdr:twoCellAnchor>
  <xdr:twoCellAnchor editAs="oneCell">
    <xdr:from>
      <xdr:col>19</xdr:col>
      <xdr:colOff>365199</xdr:colOff>
      <xdr:row>0</xdr:row>
      <xdr:rowOff>28576</xdr:rowOff>
    </xdr:from>
    <xdr:to>
      <xdr:col>22</xdr:col>
      <xdr:colOff>380875</xdr:colOff>
      <xdr:row>7</xdr:row>
      <xdr:rowOff>28576</xdr:rowOff>
    </xdr:to>
    <xdr:pic>
      <xdr:nvPicPr>
        <xdr:cNvPr id="12" name="Bildobjekt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38374" y="28576"/>
          <a:ext cx="1844476" cy="1047750"/>
        </a:xfrm>
        <a:prstGeom prst="rect">
          <a:avLst/>
        </a:prstGeom>
      </xdr:spPr>
    </xdr:pic>
    <xdr:clientData/>
  </xdr:twoCellAnchor>
  <xdr:twoCellAnchor editAs="oneCell">
    <xdr:from>
      <xdr:col>12</xdr:col>
      <xdr:colOff>15032</xdr:colOff>
      <xdr:row>9</xdr:row>
      <xdr:rowOff>19050</xdr:rowOff>
    </xdr:from>
    <xdr:to>
      <xdr:col>14</xdr:col>
      <xdr:colOff>556468</xdr:colOff>
      <xdr:row>15</xdr:row>
      <xdr:rowOff>114300</xdr:rowOff>
    </xdr:to>
    <xdr:pic>
      <xdr:nvPicPr>
        <xdr:cNvPr id="13" name="Bildobjekt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3282" y="1352550"/>
          <a:ext cx="1760636" cy="1000125"/>
        </a:xfrm>
        <a:prstGeom prst="rect">
          <a:avLst/>
        </a:prstGeom>
      </xdr:spPr>
    </xdr:pic>
    <xdr:clientData/>
  </xdr:twoCellAnchor>
  <xdr:twoCellAnchor editAs="oneCell">
    <xdr:from>
      <xdr:col>12</xdr:col>
      <xdr:colOff>381000</xdr:colOff>
      <xdr:row>17</xdr:row>
      <xdr:rowOff>38100</xdr:rowOff>
    </xdr:from>
    <xdr:to>
      <xdr:col>14</xdr:col>
      <xdr:colOff>190500</xdr:colOff>
      <xdr:row>25</xdr:row>
      <xdr:rowOff>103549</xdr:rowOff>
    </xdr:to>
    <xdr:pic>
      <xdr:nvPicPr>
        <xdr:cNvPr id="14" name="Bildobjekt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39250" y="2562225"/>
          <a:ext cx="1028700" cy="1303699"/>
        </a:xfrm>
        <a:prstGeom prst="rect">
          <a:avLst/>
        </a:prstGeom>
      </xdr:spPr>
    </xdr:pic>
    <xdr:clientData/>
  </xdr:twoCellAnchor>
  <xdr:twoCellAnchor editAs="oneCell">
    <xdr:from>
      <xdr:col>11</xdr:col>
      <xdr:colOff>474726</xdr:colOff>
      <xdr:row>26</xdr:row>
      <xdr:rowOff>47625</xdr:rowOff>
    </xdr:from>
    <xdr:to>
      <xdr:col>15</xdr:col>
      <xdr:colOff>96774</xdr:colOff>
      <xdr:row>34</xdr:row>
      <xdr:rowOff>27432</xdr:rowOff>
    </xdr:to>
    <xdr:pic>
      <xdr:nvPicPr>
        <xdr:cNvPr id="15" name="Bildobjekt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23376" y="3952875"/>
          <a:ext cx="2060448" cy="1170432"/>
        </a:xfrm>
        <a:prstGeom prst="rect">
          <a:avLst/>
        </a:prstGeom>
      </xdr:spPr>
    </xdr:pic>
    <xdr:clientData/>
  </xdr:twoCellAnchor>
  <xdr:twoCellAnchor editAs="oneCell">
    <xdr:from>
      <xdr:col>11</xdr:col>
      <xdr:colOff>423863</xdr:colOff>
      <xdr:row>36</xdr:row>
      <xdr:rowOff>114301</xdr:rowOff>
    </xdr:from>
    <xdr:to>
      <xdr:col>15</xdr:col>
      <xdr:colOff>147638</xdr:colOff>
      <xdr:row>42</xdr:row>
      <xdr:rowOff>12245</xdr:rowOff>
    </xdr:to>
    <xdr:pic>
      <xdr:nvPicPr>
        <xdr:cNvPr id="16" name="Bildobjekt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72513" y="5448301"/>
          <a:ext cx="2162175" cy="802819"/>
        </a:xfrm>
        <a:prstGeom prst="rect">
          <a:avLst/>
        </a:prstGeom>
      </xdr:spPr>
    </xdr:pic>
    <xdr:clientData/>
  </xdr:twoCellAnchor>
  <xdr:twoCellAnchor editAs="oneCell">
    <xdr:from>
      <xdr:col>11</xdr:col>
      <xdr:colOff>423863</xdr:colOff>
      <xdr:row>45</xdr:row>
      <xdr:rowOff>133350</xdr:rowOff>
    </xdr:from>
    <xdr:to>
      <xdr:col>15</xdr:col>
      <xdr:colOff>147638</xdr:colOff>
      <xdr:row>51</xdr:row>
      <xdr:rowOff>31294</xdr:rowOff>
    </xdr:to>
    <xdr:pic>
      <xdr:nvPicPr>
        <xdr:cNvPr id="18" name="Bildobjekt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72513" y="6800850"/>
          <a:ext cx="2162175" cy="802819"/>
        </a:xfrm>
        <a:prstGeom prst="rect">
          <a:avLst/>
        </a:prstGeom>
      </xdr:spPr>
    </xdr:pic>
    <xdr:clientData/>
  </xdr:twoCellAnchor>
  <xdr:twoCellAnchor editAs="oneCell">
    <xdr:from>
      <xdr:col>3</xdr:col>
      <xdr:colOff>565953</xdr:colOff>
      <xdr:row>27</xdr:row>
      <xdr:rowOff>9525</xdr:rowOff>
    </xdr:from>
    <xdr:to>
      <xdr:col>6</xdr:col>
      <xdr:colOff>237539</xdr:colOff>
      <xdr:row>33</xdr:row>
      <xdr:rowOff>38100</xdr:rowOff>
    </xdr:to>
    <xdr:pic>
      <xdr:nvPicPr>
        <xdr:cNvPr id="5" name="Bildobjekt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66303" y="4057650"/>
          <a:ext cx="1643261" cy="933450"/>
        </a:xfrm>
        <a:prstGeom prst="rect">
          <a:avLst/>
        </a:prstGeom>
      </xdr:spPr>
    </xdr:pic>
    <xdr:clientData/>
  </xdr:twoCellAnchor>
  <xdr:twoCellAnchor editAs="oneCell">
    <xdr:from>
      <xdr:col>20</xdr:col>
      <xdr:colOff>366346</xdr:colOff>
      <xdr:row>35</xdr:row>
      <xdr:rowOff>21980</xdr:rowOff>
    </xdr:from>
    <xdr:to>
      <xdr:col>21</xdr:col>
      <xdr:colOff>521461</xdr:colOff>
      <xdr:row>43</xdr:row>
      <xdr:rowOff>129657</xdr:rowOff>
    </xdr:to>
    <xdr:pic>
      <xdr:nvPicPr>
        <xdr:cNvPr id="8" name="Bildobjekt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939596" y="5370634"/>
          <a:ext cx="763250" cy="1323946"/>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76"/>
  <sheetViews>
    <sheetView showGridLines="0" tabSelected="1" view="pageLayout" zoomScaleNormal="100" workbookViewId="0">
      <selection activeCell="A26" sqref="A26"/>
    </sheetView>
  </sheetViews>
  <sheetFormatPr defaultRowHeight="12.75" x14ac:dyDescent="0.2"/>
  <cols>
    <col min="1" max="1" width="21.140625" style="3" customWidth="1"/>
    <col min="2" max="8" width="9.140625" style="3"/>
    <col min="9" max="9" width="21.140625" style="3" customWidth="1"/>
    <col min="10" max="16" width="9.140625" style="3"/>
    <col min="17" max="17" width="21" style="3" customWidth="1"/>
    <col min="18" max="16384" width="9.140625" style="3"/>
  </cols>
  <sheetData>
    <row r="1" spans="1:25" ht="12" customHeight="1" x14ac:dyDescent="0.25">
      <c r="A1" s="2"/>
      <c r="S1" s="5"/>
      <c r="Y1" s="5"/>
    </row>
    <row r="2" spans="1:25" ht="15.75" x14ac:dyDescent="0.25">
      <c r="A2" s="6" t="s">
        <v>0</v>
      </c>
      <c r="B2" s="7"/>
      <c r="C2" s="7"/>
      <c r="D2" s="7"/>
      <c r="E2" s="7"/>
      <c r="F2" s="7"/>
      <c r="G2" s="7"/>
      <c r="H2" s="7"/>
      <c r="I2" s="6"/>
      <c r="J2" s="7"/>
      <c r="K2" s="7"/>
      <c r="L2" s="7"/>
      <c r="M2" s="7"/>
      <c r="N2" s="7"/>
      <c r="O2" s="7"/>
      <c r="P2" s="7"/>
      <c r="Y2" s="5"/>
    </row>
    <row r="3" spans="1:25" ht="12.2" customHeight="1" x14ac:dyDescent="0.25">
      <c r="A3" s="4"/>
      <c r="B3" s="5"/>
      <c r="C3" s="5"/>
      <c r="D3" s="5"/>
      <c r="E3" s="5"/>
      <c r="F3" s="5"/>
      <c r="G3" s="5"/>
      <c r="H3" s="5"/>
      <c r="I3" s="224" t="s">
        <v>304</v>
      </c>
      <c r="J3" s="5" t="s">
        <v>305</v>
      </c>
      <c r="K3" s="5"/>
      <c r="L3" s="5"/>
      <c r="M3" s="183"/>
      <c r="O3" s="5"/>
      <c r="P3" s="5"/>
      <c r="Y3" s="5"/>
    </row>
    <row r="4" spans="1:25" ht="12.2" customHeight="1" x14ac:dyDescent="0.25">
      <c r="A4" s="8" t="s">
        <v>1</v>
      </c>
      <c r="B4" s="5"/>
      <c r="C4" s="5"/>
      <c r="D4" s="5"/>
      <c r="E4" s="9" t="s">
        <v>349</v>
      </c>
      <c r="F4" s="9"/>
      <c r="G4" s="5"/>
      <c r="H4" s="5"/>
      <c r="I4" s="4"/>
      <c r="J4" s="5"/>
      <c r="K4" s="209"/>
      <c r="L4" s="209"/>
      <c r="M4" s="184"/>
      <c r="O4" s="56"/>
      <c r="P4" s="5"/>
      <c r="Y4" s="5"/>
    </row>
    <row r="5" spans="1:25" ht="12.2" customHeight="1" x14ac:dyDescent="0.2">
      <c r="A5" s="9" t="s">
        <v>4</v>
      </c>
      <c r="B5" s="1" t="s">
        <v>5</v>
      </c>
      <c r="C5" s="10" t="s">
        <v>6</v>
      </c>
      <c r="D5" s="5"/>
      <c r="E5" s="5"/>
      <c r="F5" s="5"/>
      <c r="G5" s="5"/>
      <c r="H5" s="5"/>
      <c r="I5" s="211" t="s">
        <v>204</v>
      </c>
      <c r="J5" s="5"/>
      <c r="K5" s="210"/>
      <c r="L5" s="210"/>
      <c r="M5" s="210"/>
      <c r="N5" s="210"/>
      <c r="O5" s="210"/>
      <c r="P5" s="5"/>
      <c r="Y5" s="5"/>
    </row>
    <row r="6" spans="1:25" ht="12.2" customHeight="1" x14ac:dyDescent="0.2">
      <c r="A6" s="5"/>
      <c r="B6" s="5"/>
      <c r="C6" s="5"/>
      <c r="D6" s="5"/>
      <c r="E6" s="5"/>
      <c r="F6" s="5"/>
      <c r="G6" s="5"/>
      <c r="H6" s="5"/>
      <c r="I6" s="9" t="s">
        <v>490</v>
      </c>
      <c r="J6" s="1" t="s">
        <v>5</v>
      </c>
      <c r="K6" s="10" t="s">
        <v>6</v>
      </c>
      <c r="L6" s="5"/>
      <c r="M6" s="5"/>
      <c r="N6" s="5"/>
      <c r="O6" s="5"/>
      <c r="P6" s="5"/>
      <c r="Y6" s="5"/>
    </row>
    <row r="7" spans="1:25" ht="12.2" customHeight="1" x14ac:dyDescent="0.2">
      <c r="A7" s="5" t="s">
        <v>7</v>
      </c>
      <c r="B7" s="5" t="str">
        <f>Prisfil!B9</f>
        <v>104###</v>
      </c>
      <c r="C7" s="107">
        <f>Prisfil!G9</f>
        <v>195.8</v>
      </c>
      <c r="D7" s="5"/>
      <c r="E7" s="5"/>
      <c r="F7" s="5"/>
      <c r="G7" s="5"/>
      <c r="H7" s="5"/>
      <c r="I7" s="5"/>
      <c r="J7" s="5"/>
      <c r="K7" s="5"/>
      <c r="L7" s="23"/>
      <c r="M7" s="23"/>
      <c r="N7" s="24"/>
      <c r="O7" s="24"/>
      <c r="P7" s="5"/>
      <c r="Y7" s="5"/>
    </row>
    <row r="8" spans="1:25" ht="12.2" customHeight="1" x14ac:dyDescent="0.2">
      <c r="A8" s="5" t="s">
        <v>9</v>
      </c>
      <c r="B8" s="5" t="str">
        <f>Prisfil!B10</f>
        <v>105###</v>
      </c>
      <c r="C8" s="107">
        <f>Prisfil!G10</f>
        <v>164</v>
      </c>
      <c r="D8" s="5"/>
      <c r="E8" s="5"/>
      <c r="F8" s="5"/>
      <c r="G8" s="5"/>
      <c r="H8" s="5"/>
      <c r="I8" s="5" t="s">
        <v>304</v>
      </c>
      <c r="J8" s="5" t="str">
        <f>Prisfil!B40</f>
        <v>400###</v>
      </c>
      <c r="K8" s="107">
        <f>Prisfil!G40</f>
        <v>193.3</v>
      </c>
      <c r="L8" s="48"/>
      <c r="N8" s="5"/>
      <c r="O8" s="24"/>
      <c r="P8" s="5"/>
      <c r="Y8" s="5"/>
    </row>
    <row r="9" spans="1:25" ht="12.2" customHeight="1" x14ac:dyDescent="0.2">
      <c r="A9" s="5" t="s">
        <v>210</v>
      </c>
      <c r="B9" s="5" t="str">
        <f>Prisfil!B11</f>
        <v>106###</v>
      </c>
      <c r="C9" s="107">
        <f>Prisfil!G11</f>
        <v>123.6</v>
      </c>
      <c r="D9" s="5"/>
      <c r="E9" s="5"/>
      <c r="F9" s="5"/>
      <c r="G9" s="5"/>
      <c r="H9" s="5"/>
      <c r="I9" s="238" t="s">
        <v>394</v>
      </c>
      <c r="J9" s="238" t="str">
        <f>Prisfil!B41</f>
        <v>401###</v>
      </c>
      <c r="K9" s="239">
        <f>Prisfil!C41</f>
        <v>0</v>
      </c>
      <c r="L9" s="5"/>
      <c r="M9" s="5"/>
      <c r="N9" s="5"/>
      <c r="O9" s="5"/>
      <c r="P9" s="5"/>
      <c r="Q9" s="5"/>
      <c r="R9" s="5"/>
      <c r="S9" s="5"/>
      <c r="T9" s="5"/>
      <c r="U9" s="5"/>
      <c r="V9" s="5"/>
      <c r="W9" s="5"/>
      <c r="X9" s="5"/>
      <c r="Y9" s="5"/>
    </row>
    <row r="10" spans="1:25" ht="12.2" customHeight="1" x14ac:dyDescent="0.2">
      <c r="A10" s="5"/>
      <c r="B10" s="5"/>
      <c r="C10" s="5"/>
      <c r="D10" s="5"/>
      <c r="E10" s="5"/>
      <c r="F10" s="5"/>
      <c r="G10" s="5"/>
      <c r="H10" s="5"/>
      <c r="I10" s="12" t="s">
        <v>173</v>
      </c>
      <c r="J10" s="16"/>
      <c r="K10" s="14"/>
      <c r="L10" s="5"/>
      <c r="M10" s="5"/>
      <c r="N10" s="5"/>
      <c r="O10" s="5"/>
      <c r="P10" s="5"/>
      <c r="Q10" s="5"/>
      <c r="R10" s="5"/>
      <c r="S10" s="5"/>
      <c r="T10" s="5"/>
      <c r="U10" s="5"/>
      <c r="V10" s="5"/>
      <c r="W10" s="5"/>
      <c r="X10" s="5"/>
      <c r="Y10" s="5"/>
    </row>
    <row r="11" spans="1:25" ht="12.2" customHeight="1" x14ac:dyDescent="0.2">
      <c r="A11" s="12" t="s">
        <v>173</v>
      </c>
      <c r="B11" s="13"/>
      <c r="C11" s="14"/>
      <c r="D11" s="15"/>
      <c r="E11" s="5"/>
      <c r="F11" s="5"/>
      <c r="G11" s="5"/>
      <c r="H11" s="5"/>
      <c r="I11" s="12"/>
      <c r="J11" s="16"/>
      <c r="K11" s="17"/>
      <c r="L11" s="5"/>
      <c r="M11" s="5"/>
      <c r="N11" s="5"/>
      <c r="O11" s="5"/>
      <c r="P11" s="5"/>
      <c r="Q11" s="5"/>
      <c r="R11" s="5"/>
      <c r="S11" s="5"/>
      <c r="T11" s="5"/>
      <c r="U11" s="5"/>
      <c r="V11" s="5"/>
      <c r="W11" s="5"/>
      <c r="X11" s="5"/>
      <c r="Y11" s="5"/>
    </row>
    <row r="12" spans="1:25" ht="12.2" customHeight="1" x14ac:dyDescent="0.2">
      <c r="A12" s="12" t="s">
        <v>346</v>
      </c>
      <c r="B12" s="16"/>
      <c r="C12" s="17"/>
      <c r="D12" s="5"/>
      <c r="E12" s="5"/>
      <c r="F12" s="5"/>
      <c r="G12" s="5"/>
      <c r="H12" s="5"/>
      <c r="I12" s="9" t="s">
        <v>464</v>
      </c>
      <c r="J12" s="16"/>
      <c r="K12" s="17"/>
      <c r="L12" s="5"/>
      <c r="M12" s="5"/>
      <c r="N12" s="5"/>
      <c r="O12" s="5"/>
      <c r="P12" s="5"/>
      <c r="Q12" s="5"/>
      <c r="R12" s="5"/>
      <c r="S12" s="5"/>
      <c r="T12" s="5"/>
      <c r="U12" s="5"/>
      <c r="V12" s="5"/>
      <c r="W12" s="5"/>
      <c r="X12" s="5"/>
      <c r="Y12" s="5"/>
    </row>
    <row r="13" spans="1:25" ht="12.2" customHeight="1" x14ac:dyDescent="0.2">
      <c r="A13" s="7"/>
      <c r="B13" s="18"/>
      <c r="C13" s="7"/>
      <c r="D13" s="7"/>
      <c r="E13" s="7"/>
      <c r="F13" s="7"/>
      <c r="G13" s="7"/>
      <c r="H13" s="7"/>
      <c r="I13" s="7"/>
      <c r="J13" s="18"/>
      <c r="K13" s="7"/>
      <c r="L13" s="7"/>
      <c r="M13" s="7"/>
      <c r="N13" s="7"/>
      <c r="O13" s="7"/>
      <c r="P13" s="7"/>
      <c r="Q13" s="5"/>
      <c r="R13" s="5"/>
      <c r="S13" s="5"/>
      <c r="T13" s="5"/>
      <c r="U13" s="5"/>
      <c r="V13" s="5"/>
      <c r="W13" s="5"/>
      <c r="X13" s="5"/>
    </row>
    <row r="14" spans="1:25" ht="15.75" customHeight="1" x14ac:dyDescent="0.2">
      <c r="A14" s="8" t="s">
        <v>10</v>
      </c>
      <c r="B14" s="19"/>
      <c r="C14" s="5"/>
      <c r="D14" s="5"/>
      <c r="E14" s="9" t="s">
        <v>348</v>
      </c>
      <c r="F14" s="9"/>
      <c r="G14" s="5"/>
      <c r="H14" s="5"/>
      <c r="I14" s="88" t="s">
        <v>352</v>
      </c>
      <c r="J14" s="5"/>
      <c r="K14" s="5"/>
      <c r="L14" s="5"/>
      <c r="M14" s="5"/>
      <c r="N14" s="5"/>
      <c r="O14" s="5"/>
      <c r="P14" s="5"/>
      <c r="Q14" s="5"/>
      <c r="R14" s="5"/>
      <c r="S14" s="5"/>
      <c r="T14" s="5"/>
      <c r="U14" s="5"/>
      <c r="V14" s="5"/>
      <c r="W14" s="5"/>
      <c r="X14" s="5"/>
    </row>
    <row r="15" spans="1:25" ht="12.2" customHeight="1" x14ac:dyDescent="0.25">
      <c r="A15" s="9" t="s">
        <v>12</v>
      </c>
      <c r="B15" s="1" t="s">
        <v>5</v>
      </c>
      <c r="C15" s="10" t="s">
        <v>6</v>
      </c>
      <c r="D15" s="5"/>
      <c r="E15" s="5"/>
      <c r="F15" s="5"/>
      <c r="G15" s="5"/>
      <c r="H15" s="5"/>
      <c r="I15" s="4"/>
      <c r="J15" s="1" t="s">
        <v>5</v>
      </c>
      <c r="K15" s="10" t="s">
        <v>6</v>
      </c>
      <c r="L15" s="267"/>
      <c r="M15" s="267"/>
      <c r="N15" s="267"/>
      <c r="O15" s="267"/>
      <c r="P15" s="5"/>
      <c r="Q15" s="5"/>
      <c r="R15" s="5"/>
      <c r="S15" s="5"/>
      <c r="T15" s="5"/>
      <c r="U15" s="5"/>
      <c r="V15" s="5"/>
      <c r="W15" s="5"/>
      <c r="X15" s="5"/>
    </row>
    <row r="16" spans="1:25" ht="12.2" customHeight="1" x14ac:dyDescent="0.2">
      <c r="A16" s="5"/>
      <c r="B16" s="5"/>
      <c r="C16" s="20"/>
      <c r="D16" s="5"/>
      <c r="E16" s="5"/>
      <c r="F16" s="5"/>
      <c r="G16" s="5"/>
      <c r="H16" s="5"/>
      <c r="I16" s="8" t="s">
        <v>353</v>
      </c>
      <c r="J16" s="5"/>
      <c r="L16" s="268"/>
      <c r="M16" s="268"/>
      <c r="N16" s="268"/>
      <c r="O16" s="268"/>
      <c r="P16" s="5"/>
      <c r="Q16" s="5"/>
      <c r="R16" s="5"/>
      <c r="S16" s="5"/>
      <c r="T16" s="5"/>
      <c r="U16" s="5"/>
      <c r="V16" s="5"/>
      <c r="W16" s="5"/>
      <c r="X16" s="5"/>
    </row>
    <row r="17" spans="1:24" ht="12.2" customHeight="1" x14ac:dyDescent="0.2">
      <c r="A17" s="5" t="s">
        <v>7</v>
      </c>
      <c r="B17" s="5" t="str">
        <f>Prisfil!B14</f>
        <v>204###</v>
      </c>
      <c r="C17" s="107">
        <f>Prisfil!G14</f>
        <v>205</v>
      </c>
      <c r="D17" s="5"/>
      <c r="E17" s="5"/>
      <c r="F17" s="5"/>
      <c r="G17" s="5"/>
      <c r="H17" s="5"/>
      <c r="I17" s="5" t="str">
        <f>Prisfil!A26</f>
        <v>Blank polyester, 015-svart</v>
      </c>
      <c r="J17" s="48">
        <f>Prisfil!B26</f>
        <v>302015</v>
      </c>
      <c r="K17" s="107">
        <f>Prisfil!G26</f>
        <v>86</v>
      </c>
      <c r="L17" s="5"/>
      <c r="M17" s="5"/>
      <c r="N17" s="5"/>
      <c r="O17" s="5"/>
      <c r="P17" s="5"/>
      <c r="Q17" s="5"/>
      <c r="R17" s="5"/>
      <c r="S17" s="5"/>
      <c r="T17" s="5"/>
      <c r="U17" s="5"/>
      <c r="V17" s="5"/>
      <c r="W17" s="5"/>
      <c r="X17" s="5"/>
    </row>
    <row r="18" spans="1:24" ht="12.2" customHeight="1" x14ac:dyDescent="0.2">
      <c r="A18" s="5" t="s">
        <v>9</v>
      </c>
      <c r="B18" s="5" t="str">
        <f>Prisfil!B15</f>
        <v>205###</v>
      </c>
      <c r="C18" s="107">
        <f>Prisfil!G15</f>
        <v>173</v>
      </c>
      <c r="D18" s="5"/>
      <c r="E18" s="5"/>
      <c r="F18" s="5"/>
      <c r="G18" s="5"/>
      <c r="H18" s="5"/>
      <c r="I18" s="5" t="str">
        <f>Prisfil!A27</f>
        <v>Blank polyester, 010-vit</v>
      </c>
      <c r="J18" s="48">
        <f>Prisfil!B27</f>
        <v>302010</v>
      </c>
      <c r="K18" s="107">
        <f>Prisfil!G27</f>
        <v>92.7</v>
      </c>
      <c r="L18" s="22"/>
      <c r="M18" s="22"/>
      <c r="N18" s="22"/>
      <c r="O18" s="22"/>
      <c r="P18" s="5"/>
      <c r="Q18" s="5"/>
      <c r="R18" s="5"/>
      <c r="S18" s="5"/>
      <c r="T18" s="5"/>
      <c r="U18" s="5"/>
      <c r="V18" s="5"/>
      <c r="W18" s="5"/>
      <c r="X18" s="5"/>
    </row>
    <row r="19" spans="1:24" ht="12.2" customHeight="1" x14ac:dyDescent="0.2">
      <c r="A19" s="5" t="s">
        <v>210</v>
      </c>
      <c r="B19" s="5" t="str">
        <f>Prisfil!B16</f>
        <v>206###</v>
      </c>
      <c r="C19" s="107">
        <f>Prisfil!G16</f>
        <v>140.19999999999999</v>
      </c>
      <c r="D19" s="5"/>
      <c r="E19" s="5"/>
      <c r="F19" s="5"/>
      <c r="G19" s="5"/>
      <c r="H19" s="5"/>
      <c r="I19" s="5" t="str">
        <f>Prisfil!A28</f>
        <v>Blank polyester, 418-röd</v>
      </c>
      <c r="J19" s="48">
        <f>Prisfil!B28</f>
        <v>302418</v>
      </c>
      <c r="K19" s="107">
        <f>Prisfil!G36</f>
        <v>92.7</v>
      </c>
      <c r="L19" s="22"/>
      <c r="N19" s="5" t="s">
        <v>305</v>
      </c>
      <c r="O19" s="25"/>
      <c r="P19" s="5"/>
      <c r="Q19" s="5"/>
      <c r="R19" s="5"/>
      <c r="S19" s="5"/>
      <c r="T19" s="5"/>
      <c r="U19" s="5"/>
      <c r="V19" s="5"/>
      <c r="W19" s="5"/>
      <c r="X19" s="5"/>
    </row>
    <row r="20" spans="1:24" ht="12.2" customHeight="1" x14ac:dyDescent="0.2">
      <c r="A20" s="5"/>
      <c r="B20" s="5"/>
      <c r="C20" s="5"/>
      <c r="D20" s="5"/>
      <c r="E20" s="5"/>
      <c r="F20" s="5"/>
      <c r="G20" s="5"/>
      <c r="H20" s="5"/>
      <c r="I20" s="5" t="str">
        <f>Prisfil!A29</f>
        <v>Blank polyester, 740-tegelröd</v>
      </c>
      <c r="J20" s="48">
        <f>Prisfil!B29</f>
        <v>302740</v>
      </c>
      <c r="K20" s="107">
        <f>Prisfil!G29</f>
        <v>92.7</v>
      </c>
      <c r="L20" s="22"/>
      <c r="M20" s="22"/>
      <c r="N20" s="25"/>
      <c r="O20" s="25"/>
      <c r="P20" s="5"/>
      <c r="Q20" s="5"/>
      <c r="R20" s="5"/>
      <c r="S20" s="5"/>
      <c r="T20" s="5"/>
      <c r="U20" s="5"/>
      <c r="V20" s="5"/>
      <c r="W20" s="5"/>
      <c r="X20" s="5"/>
    </row>
    <row r="21" spans="1:24" ht="12.2" customHeight="1" x14ac:dyDescent="0.2">
      <c r="A21" s="12" t="s">
        <v>173</v>
      </c>
      <c r="B21" s="16"/>
      <c r="C21" s="5"/>
      <c r="D21" s="5"/>
      <c r="E21" s="5"/>
      <c r="F21" s="5"/>
      <c r="G21" s="5"/>
      <c r="H21" s="5"/>
      <c r="L21" s="5"/>
      <c r="M21" s="5"/>
      <c r="N21" s="5"/>
      <c r="O21" s="5"/>
      <c r="P21" s="5"/>
      <c r="Q21" s="5"/>
      <c r="R21" s="5"/>
      <c r="S21" s="5"/>
      <c r="T21" s="5"/>
      <c r="U21" s="5"/>
      <c r="V21" s="5"/>
      <c r="W21" s="5"/>
      <c r="X21" s="5"/>
    </row>
    <row r="22" spans="1:24" ht="12.2" customHeight="1" x14ac:dyDescent="0.2">
      <c r="A22" s="12"/>
      <c r="B22" s="13"/>
      <c r="C22" s="14"/>
      <c r="D22" s="15"/>
      <c r="E22" s="5"/>
      <c r="F22" s="5"/>
      <c r="G22" s="5"/>
      <c r="H22" s="5"/>
      <c r="I22" s="8" t="s">
        <v>354</v>
      </c>
      <c r="J22" s="48"/>
      <c r="K22" s="107"/>
      <c r="Q22" s="5"/>
      <c r="R22" s="5"/>
      <c r="S22" s="5"/>
      <c r="T22" s="5"/>
      <c r="U22" s="5"/>
      <c r="V22" s="5"/>
      <c r="W22" s="5"/>
      <c r="X22" s="5"/>
    </row>
    <row r="23" spans="1:24" ht="12.2" customHeight="1" x14ac:dyDescent="0.2">
      <c r="A23" s="12" t="s">
        <v>346</v>
      </c>
      <c r="B23" s="16"/>
      <c r="C23" s="5"/>
      <c r="D23" s="5"/>
      <c r="E23" s="5"/>
      <c r="F23" s="5"/>
      <c r="G23" s="5"/>
      <c r="H23" s="5"/>
      <c r="I23" s="5" t="str">
        <f>Prisfil!A26</f>
        <v>Blank polyester, 015-svart</v>
      </c>
      <c r="J23" s="48">
        <f>Prisfil!B32</f>
        <v>302115</v>
      </c>
      <c r="K23" s="107">
        <f>Prisfil!G32</f>
        <v>105</v>
      </c>
      <c r="L23" s="5"/>
      <c r="M23" s="5"/>
      <c r="N23" s="5"/>
      <c r="O23" s="5"/>
      <c r="P23" s="5"/>
      <c r="Q23" s="5"/>
      <c r="R23" s="5"/>
      <c r="S23" s="5"/>
      <c r="T23" s="5"/>
      <c r="U23" s="5"/>
      <c r="V23" s="5"/>
      <c r="W23" s="5"/>
      <c r="X23" s="5"/>
    </row>
    <row r="24" spans="1:24" ht="15.75" customHeight="1" x14ac:dyDescent="0.25">
      <c r="A24" s="6"/>
      <c r="B24" s="7"/>
      <c r="C24" s="7"/>
      <c r="D24" s="7"/>
      <c r="E24" s="7"/>
      <c r="F24" s="7"/>
      <c r="G24" s="7"/>
      <c r="H24" s="7"/>
      <c r="J24" s="5"/>
      <c r="K24" s="5"/>
      <c r="Q24" s="5"/>
      <c r="R24" s="5"/>
      <c r="S24" s="5"/>
      <c r="T24" s="5"/>
      <c r="U24" s="5"/>
      <c r="V24" s="5"/>
      <c r="W24" s="5"/>
      <c r="X24" s="5"/>
    </row>
    <row r="25" spans="1:24" ht="12.75" customHeight="1" x14ac:dyDescent="0.2">
      <c r="A25" s="8" t="s">
        <v>2</v>
      </c>
      <c r="B25" s="5"/>
      <c r="C25" s="5"/>
      <c r="D25" s="5"/>
      <c r="E25" s="9" t="s">
        <v>3</v>
      </c>
      <c r="F25" s="9"/>
      <c r="G25" s="5"/>
      <c r="H25" s="5"/>
      <c r="I25" s="77" t="s">
        <v>173</v>
      </c>
      <c r="J25" s="65"/>
      <c r="K25" s="65"/>
      <c r="L25" s="65"/>
      <c r="M25" s="65"/>
      <c r="N25" s="65"/>
      <c r="O25" s="65"/>
      <c r="P25" s="65"/>
      <c r="Q25" s="5"/>
      <c r="R25" s="5"/>
      <c r="S25" s="5"/>
      <c r="T25" s="5"/>
      <c r="U25" s="5"/>
      <c r="V25" s="5"/>
      <c r="W25" s="5"/>
      <c r="X25" s="5"/>
    </row>
    <row r="26" spans="1:24" ht="12.2" customHeight="1" x14ac:dyDescent="0.2">
      <c r="A26" s="9" t="s">
        <v>4</v>
      </c>
      <c r="B26" s="1" t="s">
        <v>5</v>
      </c>
      <c r="C26" s="10" t="s">
        <v>6</v>
      </c>
      <c r="D26" s="5"/>
      <c r="E26" s="5"/>
      <c r="F26" s="5"/>
      <c r="G26" s="5"/>
      <c r="H26" s="5"/>
      <c r="I26" s="5"/>
      <c r="J26" s="16"/>
      <c r="K26" s="5"/>
      <c r="L26" s="5"/>
      <c r="M26" s="5"/>
      <c r="N26" s="5"/>
      <c r="O26" s="5"/>
      <c r="P26" s="5"/>
      <c r="Q26" s="5"/>
      <c r="R26" s="5"/>
      <c r="S26" s="5"/>
      <c r="T26" s="5"/>
      <c r="U26" s="5"/>
      <c r="V26" s="5"/>
      <c r="W26" s="5"/>
      <c r="X26" s="5"/>
    </row>
    <row r="27" spans="1:24" ht="12.2" customHeight="1" x14ac:dyDescent="0.2">
      <c r="A27" s="5"/>
      <c r="B27" s="5"/>
      <c r="C27" s="5"/>
      <c r="D27" s="5"/>
      <c r="E27" s="5"/>
      <c r="F27" s="5"/>
      <c r="G27" s="5"/>
      <c r="H27" s="5"/>
      <c r="I27" s="224" t="s">
        <v>298</v>
      </c>
      <c r="J27" s="16"/>
      <c r="K27" s="14"/>
      <c r="L27" s="5"/>
      <c r="M27" s="5"/>
      <c r="N27" s="5"/>
      <c r="O27" s="5"/>
      <c r="Q27" s="5"/>
      <c r="R27" s="5"/>
      <c r="S27" s="5"/>
      <c r="T27" s="5"/>
      <c r="U27" s="5"/>
      <c r="V27" s="5"/>
      <c r="W27" s="5"/>
      <c r="X27" s="5"/>
    </row>
    <row r="28" spans="1:24" ht="12.2" customHeight="1" x14ac:dyDescent="0.25">
      <c r="A28" s="5" t="s">
        <v>8</v>
      </c>
      <c r="B28" s="5" t="str">
        <f>Prisfil!B24</f>
        <v>13716N</v>
      </c>
      <c r="C28" s="107">
        <f>Prisfil!G24</f>
        <v>193.7</v>
      </c>
      <c r="D28" s="5"/>
      <c r="E28" s="5"/>
      <c r="F28" s="5"/>
      <c r="G28" s="5"/>
      <c r="H28" s="5"/>
      <c r="I28" s="4"/>
      <c r="J28" s="1" t="s">
        <v>5</v>
      </c>
      <c r="K28" s="10" t="s">
        <v>6</v>
      </c>
      <c r="L28" s="5"/>
      <c r="M28" s="5"/>
      <c r="N28" s="5"/>
      <c r="O28" s="5"/>
      <c r="Q28" s="5"/>
      <c r="R28" s="5"/>
      <c r="S28" s="5"/>
      <c r="T28" s="5"/>
      <c r="U28" s="5"/>
      <c r="V28" s="5"/>
      <c r="W28" s="5"/>
      <c r="X28" s="5"/>
    </row>
    <row r="29" spans="1:24" ht="12.2" customHeight="1" x14ac:dyDescent="0.2">
      <c r="A29" s="5"/>
      <c r="B29" s="5"/>
      <c r="C29" s="11"/>
      <c r="D29" s="5"/>
      <c r="E29" s="5"/>
      <c r="F29" s="5"/>
      <c r="G29" s="5"/>
      <c r="H29" s="5"/>
      <c r="I29" s="8"/>
      <c r="J29" s="5"/>
      <c r="L29" s="204"/>
      <c r="M29" s="204"/>
      <c r="N29" s="204"/>
      <c r="O29" s="204"/>
      <c r="Q29" s="5"/>
      <c r="R29" s="5"/>
      <c r="S29" s="5"/>
      <c r="T29" s="5"/>
      <c r="U29" s="5"/>
      <c r="V29" s="5"/>
      <c r="W29" s="5"/>
      <c r="X29" s="5"/>
    </row>
    <row r="30" spans="1:24" ht="12.2" customHeight="1" x14ac:dyDescent="0.2">
      <c r="A30" s="5"/>
      <c r="B30" s="5"/>
      <c r="C30" s="11"/>
      <c r="D30" s="5"/>
      <c r="E30" s="5"/>
      <c r="F30" s="5"/>
      <c r="G30" s="5"/>
      <c r="H30" s="5"/>
      <c r="I30" s="5" t="str">
        <f>Prisfil!A34</f>
        <v>Blank polyester, 015-svart</v>
      </c>
      <c r="J30" s="48">
        <f>Prisfil!B34</f>
        <v>312015</v>
      </c>
      <c r="K30" s="107">
        <f>Prisfil!G34</f>
        <v>86</v>
      </c>
      <c r="L30" s="205"/>
      <c r="M30" s="205"/>
      <c r="N30" s="205"/>
      <c r="O30" s="205"/>
      <c r="Q30" s="5"/>
      <c r="R30" s="5"/>
      <c r="S30" s="5"/>
      <c r="T30" s="5"/>
      <c r="U30" s="5"/>
      <c r="V30" s="5"/>
      <c r="W30" s="5"/>
      <c r="X30" s="5"/>
    </row>
    <row r="31" spans="1:24" ht="12.2" customHeight="1" x14ac:dyDescent="0.2">
      <c r="A31" s="5"/>
      <c r="B31" s="5"/>
      <c r="C31" s="5"/>
      <c r="D31" s="5"/>
      <c r="E31" s="5"/>
      <c r="F31" s="5"/>
      <c r="G31" s="5"/>
      <c r="H31" s="5"/>
      <c r="I31" s="5" t="str">
        <f>Prisfil!A35</f>
        <v>Blank polyester, 010-vit</v>
      </c>
      <c r="J31" s="48">
        <f>Prisfil!B35</f>
        <v>312010</v>
      </c>
      <c r="K31" s="107">
        <f>Prisfil!G35</f>
        <v>92.7</v>
      </c>
      <c r="L31" s="5"/>
      <c r="M31" s="5"/>
      <c r="N31" s="5"/>
      <c r="O31" s="5"/>
      <c r="Q31" s="5"/>
      <c r="R31" s="5"/>
      <c r="S31" s="5"/>
      <c r="T31" s="5"/>
      <c r="U31" s="5"/>
      <c r="V31" s="5"/>
      <c r="W31" s="5"/>
      <c r="X31" s="5"/>
    </row>
    <row r="32" spans="1:24" ht="12.2" customHeight="1" x14ac:dyDescent="0.2">
      <c r="A32" s="12" t="s">
        <v>173</v>
      </c>
      <c r="B32" s="16"/>
      <c r="C32" s="14"/>
      <c r="D32" s="5"/>
      <c r="E32" s="5"/>
      <c r="F32" s="5"/>
      <c r="G32" s="5"/>
      <c r="H32" s="5"/>
      <c r="I32" s="5" t="str">
        <f>Prisfil!A36</f>
        <v>Blank polyester, 418-röd</v>
      </c>
      <c r="J32" s="48">
        <f>Prisfil!B36</f>
        <v>312418</v>
      </c>
      <c r="K32" s="107">
        <f>Prisfil!G36</f>
        <v>92.7</v>
      </c>
      <c r="L32" s="22"/>
      <c r="M32" s="22"/>
      <c r="N32" s="22"/>
      <c r="O32" s="22"/>
      <c r="Q32" s="5"/>
      <c r="R32" s="5"/>
      <c r="S32" s="5"/>
      <c r="T32" s="5"/>
      <c r="U32" s="5"/>
      <c r="V32" s="5"/>
      <c r="W32" s="5"/>
      <c r="X32" s="5"/>
    </row>
    <row r="33" spans="1:24" ht="12.2" customHeight="1" x14ac:dyDescent="0.2">
      <c r="H33" s="5"/>
      <c r="I33" s="5" t="str">
        <f>Prisfil!A37</f>
        <v>Blank polyester, 740-tegelröd</v>
      </c>
      <c r="J33" s="48">
        <f>Prisfil!B37</f>
        <v>312740</v>
      </c>
      <c r="K33" s="11">
        <f>Prisfil!G37</f>
        <v>92.7</v>
      </c>
      <c r="L33" s="22"/>
      <c r="N33" s="5" t="s">
        <v>305</v>
      </c>
      <c r="O33" s="25"/>
      <c r="Q33" s="5"/>
      <c r="R33" s="5"/>
      <c r="S33" s="5"/>
      <c r="T33" s="5"/>
      <c r="U33" s="5"/>
      <c r="V33" s="5"/>
      <c r="W33" s="5"/>
      <c r="X33" s="5"/>
    </row>
    <row r="34" spans="1:24" ht="12.2" customHeight="1" x14ac:dyDescent="0.2">
      <c r="A34" s="12" t="s">
        <v>346</v>
      </c>
      <c r="B34" s="16"/>
      <c r="C34" s="17"/>
      <c r="D34" s="5"/>
      <c r="E34" s="5"/>
      <c r="F34" s="5"/>
      <c r="G34" s="5"/>
      <c r="H34" s="5"/>
      <c r="I34" s="5"/>
      <c r="J34" s="48"/>
      <c r="K34" s="11"/>
      <c r="L34" s="22"/>
      <c r="M34" s="22"/>
      <c r="N34" s="25"/>
      <c r="O34" s="25"/>
      <c r="Q34" s="5"/>
      <c r="R34" s="5"/>
      <c r="S34" s="5"/>
      <c r="T34" s="5"/>
      <c r="U34" s="5"/>
      <c r="V34" s="5"/>
      <c r="W34" s="5"/>
      <c r="X34" s="5"/>
    </row>
    <row r="35" spans="1:24" ht="12" customHeight="1" x14ac:dyDescent="0.2">
      <c r="A35" s="7"/>
      <c r="B35" s="18"/>
      <c r="C35" s="7"/>
      <c r="D35" s="7"/>
      <c r="E35" s="7"/>
      <c r="F35" s="7"/>
      <c r="G35" s="7"/>
      <c r="H35" s="7"/>
      <c r="I35" s="77" t="s">
        <v>173</v>
      </c>
      <c r="J35" s="65"/>
      <c r="K35" s="65"/>
      <c r="L35" s="65"/>
      <c r="M35" s="65"/>
      <c r="N35" s="65"/>
      <c r="O35" s="65"/>
      <c r="P35" s="65"/>
      <c r="Q35" s="5"/>
      <c r="R35" s="5"/>
      <c r="S35" s="5"/>
      <c r="T35" s="5"/>
      <c r="U35" s="5"/>
      <c r="V35" s="5"/>
      <c r="W35" s="5"/>
      <c r="X35" s="5"/>
    </row>
    <row r="36" spans="1:24" ht="15.75" customHeight="1" x14ac:dyDescent="0.25">
      <c r="A36" s="8" t="s">
        <v>11</v>
      </c>
      <c r="B36" s="19"/>
      <c r="C36" s="5"/>
      <c r="D36" s="5"/>
      <c r="E36" s="9" t="s">
        <v>348</v>
      </c>
      <c r="F36" s="9"/>
      <c r="G36" s="5"/>
      <c r="H36" s="5"/>
      <c r="I36" s="12"/>
      <c r="J36" s="5"/>
      <c r="K36" s="5"/>
      <c r="L36" s="5"/>
      <c r="M36"/>
      <c r="N36" s="5"/>
      <c r="O36" s="5"/>
      <c r="P36" s="5"/>
      <c r="Q36" s="5"/>
      <c r="R36" s="5"/>
      <c r="S36" s="5"/>
      <c r="T36" s="5"/>
      <c r="U36" s="5"/>
      <c r="V36" s="5"/>
      <c r="W36" s="5"/>
      <c r="X36" s="5"/>
    </row>
    <row r="37" spans="1:24" ht="12.2" customHeight="1" x14ac:dyDescent="0.2">
      <c r="A37" s="9" t="s">
        <v>12</v>
      </c>
      <c r="B37" s="1" t="s">
        <v>5</v>
      </c>
      <c r="C37" s="10" t="s">
        <v>6</v>
      </c>
      <c r="D37" s="5"/>
      <c r="E37" s="5"/>
      <c r="F37" s="5"/>
      <c r="G37" s="5"/>
      <c r="H37" s="5"/>
      <c r="I37" s="224" t="s">
        <v>357</v>
      </c>
      <c r="J37" s="16"/>
      <c r="K37" s="14"/>
      <c r="Q37" s="5"/>
      <c r="R37" s="5"/>
      <c r="S37" s="5"/>
      <c r="T37" s="5"/>
      <c r="U37" s="5"/>
      <c r="V37" s="5"/>
      <c r="W37" s="5"/>
      <c r="X37" s="5"/>
    </row>
    <row r="38" spans="1:24" ht="12.2" customHeight="1" x14ac:dyDescent="0.25">
      <c r="A38" s="5"/>
      <c r="B38" s="5"/>
      <c r="C38" s="20"/>
      <c r="D38" s="5"/>
      <c r="E38" s="5"/>
      <c r="F38" s="5"/>
      <c r="G38" s="5"/>
      <c r="H38" s="5"/>
      <c r="I38" s="4"/>
      <c r="J38" s="1" t="s">
        <v>5</v>
      </c>
      <c r="K38" s="10" t="s">
        <v>6</v>
      </c>
    </row>
    <row r="39" spans="1:24" ht="12.2" customHeight="1" x14ac:dyDescent="0.2">
      <c r="A39" s="5" t="s">
        <v>7</v>
      </c>
      <c r="B39" s="5" t="str">
        <f>Prisfil!B22</f>
        <v>224###</v>
      </c>
      <c r="C39" s="107">
        <f>Prisfil!G22</f>
        <v>266.5</v>
      </c>
      <c r="D39" s="5"/>
      <c r="E39" s="5"/>
      <c r="F39" s="5"/>
      <c r="G39" s="5"/>
      <c r="H39" s="5"/>
      <c r="I39" s="8"/>
      <c r="J39" s="5"/>
    </row>
    <row r="40" spans="1:24" ht="12.2" customHeight="1" x14ac:dyDescent="0.2">
      <c r="A40" s="5"/>
      <c r="B40" s="5"/>
      <c r="C40" s="11"/>
      <c r="D40" s="5"/>
      <c r="E40" s="5"/>
      <c r="F40" s="5"/>
      <c r="G40" s="5"/>
      <c r="H40" s="5"/>
      <c r="I40" s="5" t="str">
        <f>Prisfil!A44</f>
        <v>KAMI Pannplåt</v>
      </c>
      <c r="J40" s="48" t="str">
        <f>Prisfil!B44</f>
        <v>4100###</v>
      </c>
      <c r="K40" s="107">
        <f>Prisfil!G44</f>
        <v>147.6</v>
      </c>
      <c r="L40" s="3" t="s">
        <v>207</v>
      </c>
    </row>
    <row r="41" spans="1:24" ht="12.2" customHeight="1" x14ac:dyDescent="0.2">
      <c r="A41" s="5"/>
      <c r="B41" s="5"/>
      <c r="C41" s="11"/>
      <c r="D41" s="5"/>
      <c r="E41" s="5"/>
      <c r="F41" s="5"/>
      <c r="G41" s="5"/>
      <c r="H41" s="5"/>
      <c r="I41" s="5"/>
      <c r="J41" s="48"/>
      <c r="K41" s="107"/>
    </row>
    <row r="42" spans="1:24" ht="12.2" customHeight="1" x14ac:dyDescent="0.2">
      <c r="A42" s="5"/>
      <c r="B42" s="5"/>
      <c r="C42" s="5"/>
      <c r="D42" s="5"/>
      <c r="E42" s="5"/>
      <c r="F42" s="5"/>
      <c r="G42" s="5"/>
      <c r="H42" s="5"/>
      <c r="I42" s="5"/>
      <c r="J42" s="48"/>
      <c r="K42" s="107"/>
    </row>
    <row r="43" spans="1:24" ht="12.2" customHeight="1" x14ac:dyDescent="0.2">
      <c r="A43" s="12" t="s">
        <v>173</v>
      </c>
      <c r="B43" s="16"/>
      <c r="C43" s="5"/>
      <c r="D43" s="5"/>
      <c r="E43" s="5"/>
      <c r="F43" s="5"/>
      <c r="G43" s="5"/>
      <c r="H43" s="5"/>
      <c r="I43" s="12" t="s">
        <v>209</v>
      </c>
      <c r="J43" s="48"/>
      <c r="K43" s="11"/>
      <c r="N43" s="5" t="s">
        <v>362</v>
      </c>
    </row>
    <row r="44" spans="1:24" ht="12.2" customHeight="1" x14ac:dyDescent="0.2">
      <c r="A44" s="12"/>
      <c r="B44" s="16"/>
      <c r="C44" s="14"/>
      <c r="D44" s="5"/>
      <c r="E44" s="5"/>
      <c r="F44" s="5"/>
      <c r="G44" s="5"/>
      <c r="H44" s="5"/>
      <c r="I44" s="12" t="s">
        <v>206</v>
      </c>
    </row>
    <row r="45" spans="1:24" ht="12.2" customHeight="1" x14ac:dyDescent="0.2">
      <c r="A45" s="12" t="s">
        <v>346</v>
      </c>
      <c r="B45" s="16"/>
      <c r="C45" s="5"/>
      <c r="D45" s="5"/>
      <c r="E45" s="5"/>
      <c r="F45" s="5"/>
      <c r="G45" s="5"/>
      <c r="H45" s="5"/>
      <c r="I45" s="12"/>
      <c r="Q45" s="5"/>
      <c r="R45" s="5"/>
      <c r="S45" s="5"/>
      <c r="T45" s="5"/>
      <c r="U45" s="5"/>
      <c r="V45" s="5"/>
      <c r="W45" s="5"/>
      <c r="X45" s="5"/>
    </row>
    <row r="46" spans="1:24" ht="12.2" customHeight="1" x14ac:dyDescent="0.2">
      <c r="A46" s="27" t="s">
        <v>14</v>
      </c>
      <c r="B46" s="28"/>
      <c r="C46" s="29" t="s">
        <v>278</v>
      </c>
      <c r="D46" s="30"/>
      <c r="E46" s="30"/>
      <c r="F46" s="30"/>
      <c r="G46" s="30"/>
      <c r="H46" s="30"/>
      <c r="I46" s="27" t="s">
        <v>14</v>
      </c>
      <c r="J46" s="28"/>
      <c r="K46" s="29"/>
      <c r="L46" s="30"/>
      <c r="M46" s="30"/>
      <c r="N46" s="30"/>
      <c r="O46" s="30"/>
      <c r="P46" s="30"/>
      <c r="Q46" s="68"/>
      <c r="R46" s="206"/>
      <c r="S46" s="5"/>
      <c r="T46" s="5"/>
      <c r="U46" s="5"/>
      <c r="V46" s="5"/>
      <c r="W46" s="5"/>
      <c r="X46" s="5"/>
    </row>
    <row r="47" spans="1:24" ht="12.2" customHeight="1" x14ac:dyDescent="0.2">
      <c r="A47" s="32" t="s">
        <v>15</v>
      </c>
      <c r="B47" s="9"/>
      <c r="C47" s="9" t="s">
        <v>289</v>
      </c>
      <c r="D47" s="9"/>
      <c r="E47" s="9"/>
      <c r="F47" s="9"/>
      <c r="G47" s="9"/>
      <c r="H47" s="9"/>
      <c r="I47" s="34" t="s">
        <v>350</v>
      </c>
      <c r="J47" s="9"/>
      <c r="K47" s="9"/>
      <c r="L47" s="9"/>
      <c r="M47" s="9"/>
      <c r="N47" s="9"/>
      <c r="O47" s="9"/>
      <c r="P47" s="9"/>
      <c r="Q47" s="32"/>
      <c r="R47" s="9"/>
    </row>
    <row r="48" spans="1:24" ht="12.2" customHeight="1" x14ac:dyDescent="0.2">
      <c r="A48" s="34" t="s">
        <v>16</v>
      </c>
      <c r="B48" s="9"/>
      <c r="C48" s="35"/>
      <c r="D48" s="9"/>
      <c r="E48" s="9"/>
      <c r="F48" s="9"/>
      <c r="G48" s="9"/>
      <c r="H48" s="9"/>
      <c r="I48" s="34" t="s">
        <v>351</v>
      </c>
      <c r="J48" s="9"/>
      <c r="K48" s="35"/>
      <c r="L48" s="9"/>
      <c r="M48" s="9"/>
      <c r="N48" s="9"/>
      <c r="O48" s="9"/>
      <c r="P48" s="9"/>
      <c r="Q48" s="34"/>
      <c r="R48" s="9"/>
      <c r="S48" s="35"/>
    </row>
    <row r="49" spans="1:19" ht="12.2" customHeight="1" x14ac:dyDescent="0.2">
      <c r="A49" s="34" t="s">
        <v>17</v>
      </c>
      <c r="B49" s="9"/>
      <c r="C49" s="36"/>
      <c r="D49" s="9"/>
      <c r="E49" s="9"/>
      <c r="F49" s="9"/>
      <c r="G49" s="9"/>
      <c r="H49" s="9"/>
      <c r="I49" s="34" t="s">
        <v>356</v>
      </c>
      <c r="J49" s="9"/>
      <c r="K49" s="36"/>
      <c r="L49" s="9"/>
      <c r="M49" s="9"/>
      <c r="N49" s="9"/>
      <c r="O49" s="9"/>
      <c r="P49" s="9"/>
      <c r="Q49" s="34"/>
      <c r="R49" s="9"/>
      <c r="S49" s="36"/>
    </row>
    <row r="50" spans="1:19" ht="12.2" customHeight="1" x14ac:dyDescent="0.2">
      <c r="A50" s="34" t="s">
        <v>18</v>
      </c>
      <c r="B50" s="9"/>
      <c r="C50" s="36"/>
      <c r="D50" s="9"/>
      <c r="E50" s="9"/>
      <c r="F50" s="9"/>
      <c r="G50" s="9"/>
      <c r="H50" s="9"/>
      <c r="I50" s="32" t="s">
        <v>369</v>
      </c>
      <c r="J50" s="9"/>
      <c r="K50" s="36"/>
      <c r="L50" s="9"/>
      <c r="M50" s="9"/>
      <c r="N50" s="9"/>
      <c r="O50" s="9"/>
      <c r="P50" s="9"/>
      <c r="Q50" s="34"/>
      <c r="R50" s="9"/>
      <c r="S50" s="36"/>
    </row>
    <row r="51" spans="1:19" ht="12.2" customHeight="1" x14ac:dyDescent="0.2">
      <c r="A51" s="32" t="s">
        <v>201</v>
      </c>
      <c r="B51" s="9"/>
      <c r="C51" s="36"/>
      <c r="D51" s="9"/>
      <c r="E51" s="9"/>
      <c r="F51" s="9"/>
      <c r="G51" s="9"/>
      <c r="H51" s="9"/>
      <c r="I51" s="32" t="s">
        <v>278</v>
      </c>
      <c r="J51" s="9"/>
      <c r="K51" s="36"/>
      <c r="L51" s="9"/>
      <c r="M51" s="9"/>
      <c r="N51" s="9"/>
      <c r="O51" s="9"/>
      <c r="P51" s="9"/>
      <c r="Q51" s="32"/>
      <c r="R51" s="9"/>
      <c r="S51" s="36"/>
    </row>
    <row r="52" spans="1:19" ht="12.2" customHeight="1" x14ac:dyDescent="0.2">
      <c r="A52" s="37" t="s">
        <v>193</v>
      </c>
      <c r="B52" s="9"/>
      <c r="C52" s="9"/>
      <c r="D52" s="9"/>
      <c r="E52" s="9"/>
      <c r="F52" s="9"/>
      <c r="G52" s="9"/>
      <c r="H52" s="9"/>
      <c r="I52" s="9" t="s">
        <v>395</v>
      </c>
      <c r="J52" s="9"/>
      <c r="K52" s="9"/>
      <c r="L52" s="9"/>
      <c r="M52" s="9"/>
      <c r="N52" s="9"/>
      <c r="O52" s="9"/>
      <c r="P52" s="9"/>
      <c r="Q52" s="9"/>
      <c r="R52" s="9"/>
      <c r="S52" s="9"/>
    </row>
    <row r="53" spans="1:19" ht="12.2" customHeight="1" x14ac:dyDescent="0.2">
      <c r="A53" s="38"/>
      <c r="B53" s="39"/>
      <c r="C53" s="9"/>
      <c r="D53" s="9"/>
      <c r="E53" s="9"/>
      <c r="F53" s="9"/>
      <c r="G53" s="9"/>
      <c r="H53" s="9"/>
      <c r="J53" s="39"/>
      <c r="K53" s="9"/>
      <c r="L53" s="9"/>
      <c r="M53" s="9"/>
      <c r="N53" s="9"/>
      <c r="O53" s="9"/>
      <c r="P53" s="9"/>
      <c r="Q53" s="38"/>
      <c r="R53" s="39"/>
      <c r="S53" s="9"/>
    </row>
    <row r="54" spans="1:19" ht="12.2" customHeight="1" x14ac:dyDescent="0.2">
      <c r="A54" s="9" t="s">
        <v>347</v>
      </c>
      <c r="B54" s="39"/>
      <c r="C54" s="40"/>
      <c r="D54" s="9"/>
      <c r="E54" s="9"/>
      <c r="F54" s="9"/>
      <c r="G54" s="9"/>
      <c r="H54" s="9"/>
      <c r="I54" s="37" t="s">
        <v>193</v>
      </c>
      <c r="J54" s="39"/>
      <c r="K54" s="40"/>
      <c r="L54" s="9"/>
      <c r="M54" s="9"/>
      <c r="N54" s="9"/>
      <c r="O54" s="9"/>
      <c r="P54" s="9"/>
      <c r="Q54" s="37"/>
      <c r="R54" s="39"/>
      <c r="S54" s="40"/>
    </row>
    <row r="55" spans="1:19" ht="12.2" customHeight="1" x14ac:dyDescent="0.2">
      <c r="A55" s="41"/>
      <c r="B55" s="42"/>
      <c r="C55" s="41"/>
      <c r="D55" s="41"/>
      <c r="E55" s="41"/>
      <c r="F55" s="41"/>
      <c r="G55" s="41"/>
      <c r="H55" s="41"/>
      <c r="I55" s="43"/>
      <c r="J55" s="44"/>
      <c r="K55" s="43"/>
      <c r="L55" s="43"/>
      <c r="M55" s="43"/>
      <c r="N55" s="43"/>
      <c r="O55" s="43"/>
      <c r="P55" s="43"/>
    </row>
    <row r="56" spans="1:19" ht="12.2" customHeight="1" x14ac:dyDescent="0.25">
      <c r="A56" s="7"/>
      <c r="B56" s="31"/>
      <c r="C56" s="31"/>
      <c r="D56" s="31"/>
      <c r="E56" s="31"/>
      <c r="F56" s="31"/>
      <c r="G56" s="7"/>
      <c r="H56" s="7"/>
      <c r="I56" s="4"/>
      <c r="J56" s="5"/>
      <c r="K56" s="5"/>
      <c r="L56" s="5"/>
      <c r="M56" s="5"/>
      <c r="N56" s="5"/>
      <c r="O56" s="5"/>
      <c r="P56" s="5"/>
    </row>
    <row r="57" spans="1:19" ht="12.2" customHeight="1" x14ac:dyDescent="0.25">
      <c r="A57" s="5"/>
      <c r="B57" s="33"/>
      <c r="C57" s="33"/>
      <c r="D57" s="33"/>
      <c r="E57" s="33"/>
      <c r="F57" s="33"/>
      <c r="G57" s="5"/>
      <c r="H57" s="5"/>
      <c r="I57" s="4"/>
      <c r="J57" s="5"/>
      <c r="K57" s="5"/>
      <c r="L57" s="5"/>
      <c r="M57" s="5"/>
      <c r="N57" s="5"/>
      <c r="O57" s="5"/>
      <c r="P57" s="5"/>
    </row>
    <row r="58" spans="1:19" ht="15.75" x14ac:dyDescent="0.25">
      <c r="I58" s="4"/>
      <c r="J58" s="5"/>
      <c r="K58" s="5"/>
      <c r="L58" s="5"/>
      <c r="M58" s="5"/>
      <c r="N58" s="5"/>
      <c r="O58" s="5"/>
      <c r="P58" s="5"/>
    </row>
    <row r="59" spans="1:19" ht="12.2" customHeight="1" x14ac:dyDescent="0.25">
      <c r="I59" s="4"/>
      <c r="J59" s="5"/>
      <c r="K59" s="5"/>
      <c r="L59" s="5"/>
      <c r="M59" s="5"/>
      <c r="N59" s="5"/>
      <c r="O59" s="5"/>
      <c r="P59" s="5"/>
    </row>
    <row r="60" spans="1:19" ht="12.2" customHeight="1" x14ac:dyDescent="0.2"/>
    <row r="61" spans="1:19" ht="12.2" customHeight="1" x14ac:dyDescent="0.2"/>
    <row r="62" spans="1:19" ht="12.2" customHeight="1" x14ac:dyDescent="0.2"/>
    <row r="63" spans="1:19" ht="12.2" customHeight="1" x14ac:dyDescent="0.2"/>
    <row r="64" spans="1:19" ht="12.2" customHeight="1" x14ac:dyDescent="0.2"/>
    <row r="65" ht="12.2" customHeight="1" x14ac:dyDescent="0.2"/>
    <row r="66" ht="12.2" customHeight="1" x14ac:dyDescent="0.2"/>
    <row r="67" ht="12.2" customHeight="1" x14ac:dyDescent="0.2"/>
    <row r="68" ht="12.2" customHeight="1" x14ac:dyDescent="0.2"/>
    <row r="69" ht="12.2" customHeight="1" x14ac:dyDescent="0.2"/>
    <row r="70" ht="12.2" customHeight="1" x14ac:dyDescent="0.2"/>
    <row r="71" ht="12.2" customHeight="1" x14ac:dyDescent="0.2"/>
    <row r="72" ht="12.2" customHeight="1" x14ac:dyDescent="0.2"/>
    <row r="73" ht="12.2" customHeight="1" x14ac:dyDescent="0.2"/>
    <row r="74" ht="12.2" customHeight="1" x14ac:dyDescent="0.2"/>
    <row r="75" ht="12.2" customHeight="1" x14ac:dyDescent="0.2"/>
    <row r="76" ht="12.2" customHeight="1" x14ac:dyDescent="0.2"/>
    <row r="77" ht="12.2" customHeight="1" x14ac:dyDescent="0.2"/>
    <row r="78" ht="12.2" customHeight="1" x14ac:dyDescent="0.2"/>
    <row r="79" ht="12.2" customHeight="1" x14ac:dyDescent="0.2"/>
    <row r="80" ht="12.2" customHeight="1" x14ac:dyDescent="0.2"/>
    <row r="81" ht="12.2" customHeight="1" x14ac:dyDescent="0.2"/>
    <row r="82" ht="12.2" customHeight="1" x14ac:dyDescent="0.2"/>
    <row r="83" ht="12.2" customHeight="1" x14ac:dyDescent="0.2"/>
    <row r="84" ht="12.2" customHeight="1" x14ac:dyDescent="0.2"/>
    <row r="85" ht="12.2" customHeight="1" x14ac:dyDescent="0.2"/>
    <row r="86" ht="12.2" customHeight="1" x14ac:dyDescent="0.2"/>
    <row r="87" ht="12.2" customHeight="1" x14ac:dyDescent="0.2"/>
    <row r="88" ht="12.2" customHeight="1" x14ac:dyDescent="0.2"/>
    <row r="89" ht="12.2" customHeight="1" x14ac:dyDescent="0.2"/>
    <row r="90" ht="12.2" customHeight="1" x14ac:dyDescent="0.2"/>
    <row r="91" ht="12.2" customHeight="1" x14ac:dyDescent="0.2"/>
    <row r="92" ht="12.2" customHeight="1" x14ac:dyDescent="0.2"/>
    <row r="93" ht="12.2" customHeight="1" x14ac:dyDescent="0.2"/>
    <row r="94" ht="12.2" customHeight="1" x14ac:dyDescent="0.2"/>
    <row r="95" ht="12.2" customHeight="1" x14ac:dyDescent="0.2"/>
    <row r="96" ht="12.2" customHeight="1" x14ac:dyDescent="0.2"/>
    <row r="97" ht="12.2" customHeight="1" x14ac:dyDescent="0.2"/>
    <row r="98" ht="12.2" customHeight="1" x14ac:dyDescent="0.2"/>
    <row r="99" ht="12.2" customHeight="1" x14ac:dyDescent="0.2"/>
    <row r="100" ht="12.2" customHeight="1" x14ac:dyDescent="0.2"/>
    <row r="101" ht="12.2" customHeight="1" x14ac:dyDescent="0.2"/>
    <row r="102" ht="12.2" customHeight="1" x14ac:dyDescent="0.2"/>
    <row r="103" ht="12.2" customHeight="1" x14ac:dyDescent="0.2"/>
    <row r="104" ht="12.2" customHeight="1" x14ac:dyDescent="0.2"/>
    <row r="105" ht="12.2" customHeight="1" x14ac:dyDescent="0.2"/>
    <row r="106" ht="12.2" customHeight="1" x14ac:dyDescent="0.2"/>
    <row r="107" ht="12.2" customHeight="1" x14ac:dyDescent="0.2"/>
    <row r="108" ht="12.2" customHeight="1" x14ac:dyDescent="0.2"/>
    <row r="109" ht="12.2" customHeight="1" x14ac:dyDescent="0.2"/>
    <row r="110" ht="12.2" customHeight="1" x14ac:dyDescent="0.2"/>
    <row r="111" ht="12.2" customHeight="1" x14ac:dyDescent="0.2"/>
    <row r="112" ht="12.2" customHeight="1" x14ac:dyDescent="0.2"/>
    <row r="113" ht="12.2" customHeight="1" x14ac:dyDescent="0.2"/>
    <row r="114" ht="12.2" customHeight="1" x14ac:dyDescent="0.2"/>
    <row r="115" ht="12.2" customHeight="1" x14ac:dyDescent="0.2"/>
    <row r="116" ht="12.2" customHeight="1" x14ac:dyDescent="0.2"/>
    <row r="117" ht="12.2" customHeight="1" x14ac:dyDescent="0.2"/>
    <row r="119" ht="12.2" customHeight="1" x14ac:dyDescent="0.2"/>
    <row r="120" ht="12.2" customHeight="1" x14ac:dyDescent="0.2"/>
    <row r="121" ht="12.2" customHeight="1" x14ac:dyDescent="0.2"/>
    <row r="122" ht="12.2" customHeight="1" x14ac:dyDescent="0.2"/>
    <row r="123" ht="12.2" customHeight="1" x14ac:dyDescent="0.2"/>
    <row r="124" ht="12.2" customHeight="1" x14ac:dyDescent="0.2"/>
    <row r="125" ht="12.2" customHeight="1" x14ac:dyDescent="0.2"/>
    <row r="126" ht="12.2" customHeight="1" x14ac:dyDescent="0.2"/>
    <row r="127" ht="12.2" customHeight="1" x14ac:dyDescent="0.2"/>
    <row r="128" ht="12.2" customHeight="1" x14ac:dyDescent="0.2"/>
    <row r="129" ht="12.2" customHeight="1" x14ac:dyDescent="0.2"/>
    <row r="130" ht="12.2" customHeight="1" x14ac:dyDescent="0.2"/>
    <row r="131" ht="12.2" customHeight="1" x14ac:dyDescent="0.2"/>
    <row r="132" ht="12.2" customHeight="1" x14ac:dyDescent="0.2"/>
    <row r="133" ht="12.2" customHeight="1" x14ac:dyDescent="0.2"/>
    <row r="134" ht="12.2" customHeight="1" x14ac:dyDescent="0.2"/>
    <row r="135" ht="12.2" customHeight="1" x14ac:dyDescent="0.2"/>
    <row r="136" ht="12.2" customHeight="1" x14ac:dyDescent="0.2"/>
    <row r="137" ht="12.2" customHeight="1" x14ac:dyDescent="0.2"/>
    <row r="138" ht="12.2" customHeight="1" x14ac:dyDescent="0.2"/>
    <row r="139" ht="12.2" customHeight="1" x14ac:dyDescent="0.2"/>
    <row r="140" ht="12.2" customHeight="1" x14ac:dyDescent="0.2"/>
    <row r="141" ht="12.2" customHeight="1" x14ac:dyDescent="0.2"/>
    <row r="142" ht="12.2" customHeight="1" x14ac:dyDescent="0.2"/>
    <row r="143" ht="12.2" customHeight="1" x14ac:dyDescent="0.2"/>
    <row r="144" ht="12.2" customHeight="1" x14ac:dyDescent="0.2"/>
    <row r="145" ht="12.2" customHeight="1" x14ac:dyDescent="0.2"/>
    <row r="146" ht="12.2" customHeight="1" x14ac:dyDescent="0.2"/>
    <row r="147" ht="12.2" customHeight="1" x14ac:dyDescent="0.2"/>
    <row r="148" ht="12.2" customHeight="1" x14ac:dyDescent="0.2"/>
    <row r="149" ht="12.2" customHeight="1" x14ac:dyDescent="0.2"/>
    <row r="150" ht="12.2" customHeight="1" x14ac:dyDescent="0.2"/>
    <row r="151" ht="12.2" customHeight="1" x14ac:dyDescent="0.2"/>
    <row r="152" ht="12.2" customHeight="1" x14ac:dyDescent="0.2"/>
    <row r="153" ht="12.2" customHeight="1" x14ac:dyDescent="0.2"/>
    <row r="154" ht="12.2" customHeight="1" x14ac:dyDescent="0.2"/>
    <row r="155" ht="12.2" customHeight="1" x14ac:dyDescent="0.2"/>
    <row r="156" ht="12.2" customHeight="1" x14ac:dyDescent="0.2"/>
    <row r="157" ht="12.2" customHeight="1" x14ac:dyDescent="0.2"/>
    <row r="158" ht="12.2" customHeight="1" x14ac:dyDescent="0.2"/>
    <row r="159" ht="12.2" customHeight="1" x14ac:dyDescent="0.2"/>
    <row r="160" ht="12.2" customHeight="1" x14ac:dyDescent="0.2"/>
    <row r="161" ht="12.2" customHeight="1" x14ac:dyDescent="0.2"/>
    <row r="162" ht="12.2" customHeight="1" x14ac:dyDescent="0.2"/>
    <row r="163" ht="12.2" customHeight="1" x14ac:dyDescent="0.2"/>
    <row r="164" ht="12.2" customHeight="1" x14ac:dyDescent="0.2"/>
    <row r="165" ht="12.2" customHeight="1" x14ac:dyDescent="0.2"/>
    <row r="166" ht="12.2" customHeight="1" x14ac:dyDescent="0.2"/>
    <row r="167" ht="12.2" customHeight="1" x14ac:dyDescent="0.2"/>
    <row r="168" ht="12.2" customHeight="1" x14ac:dyDescent="0.2"/>
    <row r="169" ht="12.2" customHeight="1" x14ac:dyDescent="0.2"/>
    <row r="170" ht="12.2" customHeight="1" x14ac:dyDescent="0.2"/>
    <row r="171" ht="12.2" customHeight="1" x14ac:dyDescent="0.2"/>
    <row r="172" ht="12.2" customHeight="1" x14ac:dyDescent="0.2"/>
    <row r="173" ht="12.2" customHeight="1" x14ac:dyDescent="0.2"/>
    <row r="174" ht="12.2" customHeight="1" x14ac:dyDescent="0.2"/>
    <row r="175" ht="12.2" customHeight="1" x14ac:dyDescent="0.2"/>
    <row r="176" ht="12.2" customHeight="1" x14ac:dyDescent="0.2"/>
  </sheetData>
  <sheetProtection algorithmName="SHA-512" hashValue="4ztkXrBEOj5OTs5gwV51HrcNK+s9jyynOmRAsCJTj4EplLsU4UctoostkGKSDRA8UZ5kBWn74H8l8vtYxloquA==" saltValue="/sJSXuETBrU4EwrFmg1zTQ==" spinCount="100000" sheet="1" objects="1" scenarios="1"/>
  <mergeCells count="4">
    <mergeCell ref="L15:L16"/>
    <mergeCell ref="M15:M16"/>
    <mergeCell ref="N15:N16"/>
    <mergeCell ref="O15:O16"/>
  </mergeCells>
  <pageMargins left="0.75" right="0.75" top="1" bottom="1" header="0.5" footer="0.5"/>
  <pageSetup paperSize="9" orientation="portrait" horizontalDpi="4294967292" r:id="rId1"/>
  <headerFooter alignWithMargins="0">
    <oddHeader xml:space="preserve">&amp;L&amp;"Arial,Fet"&amp;14Takplåt&amp;C&amp;"Arial,Fet"&amp;6MinLängd 1150 mm&amp;"Arial,Normal"
&amp;"Arial,Fet"Maxlängd 7200 mm
Maxlängd Terra och Plus 6500 mm&amp;R&amp;"Arial,Fet"&amp;6Alla priser gäller per m&amp;X2&amp;X
Alla priser är fritt Kalix exlusive MOMS
</oddHeader>
    <oddFooter>&amp;L&amp;G&amp;C&amp;"Arial,Kursiv"&amp;8Kundtjänst 0923 - 79850
order@kami.se
&amp;P&amp;R&amp;"Arial,Kursiv"&amp;8&amp;F</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208"/>
  <sheetViews>
    <sheetView showGridLines="0" zoomScale="115" zoomScaleNormal="115" zoomScalePageLayoutView="130" workbookViewId="0">
      <selection activeCell="BI27" sqref="BI27"/>
    </sheetView>
  </sheetViews>
  <sheetFormatPr defaultRowHeight="12.75" x14ac:dyDescent="0.2"/>
  <cols>
    <col min="1" max="1" width="19.140625" style="3" customWidth="1"/>
    <col min="2" max="2" width="9.140625" style="85"/>
    <col min="3" max="3" width="9.140625" style="86"/>
    <col min="4" max="4" width="9.140625" style="85"/>
    <col min="5" max="7" width="9.140625" style="3"/>
    <col min="8" max="8" width="9" style="3" customWidth="1"/>
    <col min="9" max="9" width="19.140625" style="3" customWidth="1"/>
    <col min="10" max="10" width="9.140625" style="85"/>
    <col min="11" max="11" width="9.140625" style="86"/>
    <col min="12" max="16" width="9.140625" style="3"/>
    <col min="17" max="17" width="19.140625" style="3" customWidth="1"/>
    <col min="18" max="18" width="9.140625" style="85"/>
    <col min="19" max="19" width="9.7109375" style="86" bestFit="1" customWidth="1"/>
    <col min="20" max="24" width="9.140625" style="3"/>
    <col min="25" max="25" width="19.42578125" style="3" customWidth="1"/>
    <col min="26" max="27" width="9.140625" style="3"/>
    <col min="28" max="28" width="4.85546875" style="3" customWidth="1"/>
    <col min="29" max="29" width="9.140625" style="3"/>
    <col min="30" max="30" width="14.28515625" style="3" customWidth="1"/>
    <col min="31" max="32" width="9.140625" style="3"/>
    <col min="33" max="33" width="19.42578125" style="3" customWidth="1"/>
    <col min="34" max="35" width="9.140625" style="3"/>
    <col min="36" max="36" width="4.85546875" style="3" customWidth="1"/>
    <col min="37" max="37" width="9.140625" style="3"/>
    <col min="38" max="38" width="14.28515625" style="3" customWidth="1"/>
    <col min="39" max="40" width="9.140625" style="3"/>
    <col min="41" max="41" width="19.42578125" style="3" customWidth="1"/>
    <col min="42" max="48" width="9.140625" style="3"/>
    <col min="49" max="49" width="20" style="3" customWidth="1"/>
    <col min="50" max="50" width="9.140625" style="85"/>
    <col min="51" max="51" width="9.140625" style="86"/>
    <col min="52" max="56" width="9.140625" style="3"/>
    <col min="57" max="57" width="19.140625" style="3" customWidth="1"/>
    <col min="58" max="58" width="9.140625" style="85"/>
    <col min="59" max="59" width="9.140625" style="86"/>
    <col min="60" max="64" width="9.140625" style="3"/>
    <col min="65" max="65" width="19.140625" style="3" customWidth="1"/>
    <col min="66" max="72" width="9.140625" style="3"/>
    <col min="73" max="73" width="19.140625" style="3" customWidth="1"/>
    <col min="74" max="74" width="10.5703125" style="3" bestFit="1" customWidth="1"/>
    <col min="75" max="80" width="9.140625" style="3"/>
    <col min="81" max="81" width="19.140625" style="3" customWidth="1"/>
    <col min="82" max="88" width="9.140625" style="3"/>
    <col min="89" max="89" width="19.140625" style="3" customWidth="1"/>
    <col min="90" max="16384" width="9.140625" style="3"/>
  </cols>
  <sheetData>
    <row r="1" spans="1:96" ht="12.2" customHeight="1" x14ac:dyDescent="0.2">
      <c r="A1" s="7"/>
      <c r="B1" s="45"/>
      <c r="C1" s="46"/>
      <c r="D1" s="45"/>
      <c r="E1" s="7"/>
      <c r="F1" s="7"/>
      <c r="G1" s="7"/>
      <c r="H1" s="7"/>
      <c r="I1" s="7"/>
      <c r="J1" s="47"/>
      <c r="K1" s="46"/>
      <c r="L1" s="7"/>
      <c r="M1" s="7"/>
      <c r="N1" s="7"/>
      <c r="O1" s="7"/>
      <c r="P1" s="7"/>
      <c r="Q1" s="7"/>
      <c r="R1" s="45"/>
      <c r="S1" s="46"/>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47"/>
      <c r="AY1" s="46"/>
      <c r="AZ1" s="7"/>
      <c r="BA1" s="7"/>
      <c r="BB1" s="7"/>
      <c r="BC1" s="7"/>
      <c r="BD1" s="7"/>
      <c r="BE1" s="7"/>
      <c r="BF1" s="47"/>
      <c r="BG1" s="46"/>
      <c r="BH1" s="7"/>
      <c r="BI1" s="7"/>
      <c r="BJ1" s="7"/>
      <c r="BK1" s="7"/>
      <c r="BL1" s="7"/>
      <c r="BM1" s="7"/>
      <c r="BN1" s="47"/>
      <c r="BO1" s="46"/>
      <c r="BP1" s="45"/>
      <c r="BQ1" s="7"/>
      <c r="BR1" s="7"/>
      <c r="BS1" s="7"/>
      <c r="BT1" s="7"/>
      <c r="BU1" s="7"/>
      <c r="BV1" s="47"/>
      <c r="BW1" s="46"/>
      <c r="BX1" s="45"/>
      <c r="BY1" s="7"/>
      <c r="BZ1" s="7"/>
      <c r="CA1" s="7"/>
      <c r="CB1" s="7"/>
      <c r="CC1" s="219" t="str">
        <f>Prisfil!A194</f>
        <v>Falsfäste takstege/gångbrygga i takfall</v>
      </c>
      <c r="CD1" s="45"/>
      <c r="CE1" s="220"/>
      <c r="CF1" s="7"/>
      <c r="CG1" s="7"/>
      <c r="CH1" s="7"/>
      <c r="CI1" s="7"/>
      <c r="CJ1" s="7"/>
      <c r="CK1" s="219" t="str">
        <f>Prisfil!A175</f>
        <v>Trappsteg takstege</v>
      </c>
      <c r="CL1" s="45"/>
      <c r="CM1" s="220"/>
      <c r="CN1" s="7"/>
      <c r="CO1" s="7"/>
      <c r="CP1" s="7"/>
      <c r="CQ1" s="7"/>
      <c r="CR1" s="7"/>
    </row>
    <row r="2" spans="1:96" ht="12.2" customHeight="1" x14ac:dyDescent="0.2">
      <c r="A2" s="8" t="s">
        <v>19</v>
      </c>
      <c r="B2" s="48"/>
      <c r="C2" s="49"/>
      <c r="D2" s="48"/>
      <c r="E2" s="5"/>
      <c r="F2" s="5"/>
      <c r="G2" s="5"/>
      <c r="H2" s="5"/>
      <c r="I2" s="8" t="s">
        <v>20</v>
      </c>
      <c r="J2" s="50"/>
      <c r="K2" s="49"/>
      <c r="L2" s="5"/>
      <c r="M2" s="5"/>
      <c r="N2" s="5"/>
      <c r="O2" s="5"/>
      <c r="P2" s="5"/>
      <c r="Q2" s="8" t="s">
        <v>399</v>
      </c>
      <c r="R2" s="50"/>
      <c r="S2" s="49"/>
      <c r="T2" s="5"/>
      <c r="U2" s="5"/>
      <c r="V2" s="5"/>
      <c r="W2" s="5"/>
      <c r="X2" s="5"/>
      <c r="Y2" s="8" t="str">
        <f>Prisfil!A100</f>
        <v>Vindskiva för KAMI Pannplåt</v>
      </c>
      <c r="Z2" s="48"/>
      <c r="AA2" s="49"/>
      <c r="AB2" s="48"/>
      <c r="AC2" s="5"/>
      <c r="AD2" s="5"/>
      <c r="AE2" s="5"/>
      <c r="AF2" s="5"/>
      <c r="AG2" s="8" t="str">
        <f>Prisfil!A55</f>
        <v>KAMI Classic Nock</v>
      </c>
      <c r="AH2" s="48"/>
      <c r="AI2" s="49"/>
      <c r="AJ2" s="48"/>
      <c r="AK2" s="5"/>
      <c r="AL2" s="5"/>
      <c r="AM2" s="5"/>
      <c r="AN2" s="5"/>
      <c r="AO2" s="8" t="str">
        <f>Prisfil!A74</f>
        <v>KAMI Classic Fotplåt</v>
      </c>
      <c r="AP2" s="50"/>
      <c r="AQ2" s="49"/>
      <c r="AV2" s="5"/>
      <c r="AW2" s="112" t="str">
        <f>Prisfil!A168</f>
        <v>Runotex Tix för KAMI Classic 0,3l</v>
      </c>
      <c r="AZ2" s="5"/>
      <c r="BA2" s="5"/>
      <c r="BB2" s="5"/>
      <c r="BC2" s="5"/>
      <c r="BD2" s="5"/>
      <c r="BE2" s="8" t="s">
        <v>421</v>
      </c>
      <c r="BF2" s="50"/>
      <c r="BG2" s="49"/>
      <c r="BH2" s="5"/>
      <c r="BI2" s="5"/>
      <c r="BJ2" s="5"/>
      <c r="BK2" s="5"/>
      <c r="BL2" s="5"/>
      <c r="BM2" s="8" t="s">
        <v>488</v>
      </c>
      <c r="BN2" s="50"/>
      <c r="BO2" s="49"/>
      <c r="BP2" s="48"/>
      <c r="BQ2" s="5"/>
      <c r="BR2" s="5"/>
      <c r="BS2" s="5"/>
      <c r="BT2" s="5"/>
      <c r="BU2" s="8" t="s">
        <v>443</v>
      </c>
      <c r="BV2" s="50"/>
      <c r="BW2" s="49"/>
      <c r="BX2" s="48"/>
      <c r="BY2" s="5"/>
      <c r="BZ2" s="5"/>
      <c r="CA2" s="5"/>
      <c r="CB2" s="5"/>
      <c r="CC2" s="9"/>
      <c r="CD2" s="51" t="s">
        <v>5</v>
      </c>
      <c r="CE2" s="52" t="s">
        <v>6</v>
      </c>
      <c r="CK2" s="9"/>
      <c r="CL2" s="51" t="s">
        <v>5</v>
      </c>
      <c r="CM2" s="52" t="s">
        <v>6</v>
      </c>
    </row>
    <row r="3" spans="1:96" ht="12.2" customHeight="1" x14ac:dyDescent="0.2">
      <c r="A3" s="9" t="s">
        <v>24</v>
      </c>
      <c r="B3" s="51" t="s">
        <v>5</v>
      </c>
      <c r="C3" s="52" t="s">
        <v>6</v>
      </c>
      <c r="D3" s="48"/>
      <c r="E3" s="5"/>
      <c r="F3" s="5"/>
      <c r="G3" s="5"/>
      <c r="H3" s="5"/>
      <c r="I3" s="9" t="s">
        <v>25</v>
      </c>
      <c r="J3" s="51" t="s">
        <v>5</v>
      </c>
      <c r="K3" s="52" t="s">
        <v>6</v>
      </c>
      <c r="L3" s="5"/>
      <c r="M3" s="5"/>
      <c r="N3" s="5"/>
      <c r="O3" s="5"/>
      <c r="P3" s="5"/>
      <c r="Q3" s="9" t="s">
        <v>25</v>
      </c>
      <c r="R3" s="51" t="s">
        <v>5</v>
      </c>
      <c r="S3" s="52" t="s">
        <v>6</v>
      </c>
      <c r="T3" s="5"/>
      <c r="U3" s="5"/>
      <c r="V3" s="5"/>
      <c r="W3" s="5"/>
      <c r="X3" s="5"/>
      <c r="Y3" s="9" t="s">
        <v>25</v>
      </c>
      <c r="Z3" s="51" t="s">
        <v>5</v>
      </c>
      <c r="AA3" s="52" t="s">
        <v>6</v>
      </c>
      <c r="AB3" s="48"/>
      <c r="AC3" s="5"/>
      <c r="AD3" s="5"/>
      <c r="AE3" s="5"/>
      <c r="AF3" s="5"/>
      <c r="AG3" s="9" t="s">
        <v>25</v>
      </c>
      <c r="AH3" s="51" t="s">
        <v>5</v>
      </c>
      <c r="AI3" s="52" t="s">
        <v>6</v>
      </c>
      <c r="AJ3" s="48"/>
      <c r="AK3" s="5"/>
      <c r="AL3" s="5"/>
      <c r="AM3" s="5"/>
      <c r="AN3" s="5"/>
      <c r="AO3" s="9" t="s">
        <v>25</v>
      </c>
      <c r="AP3" s="51" t="s">
        <v>5</v>
      </c>
      <c r="AQ3" s="52" t="s">
        <v>6</v>
      </c>
      <c r="AV3" s="5"/>
      <c r="AW3" s="9" t="s">
        <v>313</v>
      </c>
      <c r="AX3" s="51" t="s">
        <v>5</v>
      </c>
      <c r="AY3" s="52" t="s">
        <v>6</v>
      </c>
      <c r="AZ3" s="5"/>
      <c r="BA3" s="5"/>
      <c r="BB3" s="5"/>
      <c r="BC3" s="5"/>
      <c r="BD3" s="5"/>
      <c r="BE3" s="5"/>
      <c r="BF3" s="51" t="s">
        <v>5</v>
      </c>
      <c r="BG3" s="52" t="s">
        <v>6</v>
      </c>
      <c r="BH3" s="10" t="s">
        <v>425</v>
      </c>
      <c r="BI3" s="5"/>
      <c r="BJ3" s="5"/>
      <c r="BK3" s="5"/>
      <c r="BL3" s="5"/>
      <c r="BM3" s="9"/>
      <c r="BN3" s="51" t="s">
        <v>5</v>
      </c>
      <c r="BO3" s="52" t="s">
        <v>6</v>
      </c>
      <c r="BP3" s="48"/>
      <c r="BQ3" s="5"/>
      <c r="BR3" s="5"/>
      <c r="BS3" s="5"/>
      <c r="BT3" s="5"/>
      <c r="BU3" s="9" t="s">
        <v>27</v>
      </c>
      <c r="BV3" s="51" t="s">
        <v>5</v>
      </c>
      <c r="BW3" s="52" t="s">
        <v>6</v>
      </c>
      <c r="BX3" s="48"/>
      <c r="BY3" s="5"/>
      <c r="BZ3" s="5"/>
      <c r="CA3" s="5"/>
      <c r="CB3" s="5"/>
      <c r="CC3" s="5"/>
      <c r="CD3" s="48"/>
      <c r="CE3" s="53"/>
      <c r="CK3" s="5"/>
      <c r="CL3" s="48"/>
      <c r="CM3" s="53"/>
    </row>
    <row r="4" spans="1:96" ht="12.2" customHeight="1" x14ac:dyDescent="0.2">
      <c r="A4" s="5"/>
      <c r="B4" s="48"/>
      <c r="C4" s="49"/>
      <c r="D4" s="48"/>
      <c r="E4" s="5"/>
      <c r="F4" s="5"/>
      <c r="G4" s="5"/>
      <c r="H4" s="5"/>
      <c r="I4" s="5"/>
      <c r="J4" s="48"/>
      <c r="K4" s="53"/>
      <c r="L4" s="5"/>
      <c r="M4" s="5"/>
      <c r="N4" s="5"/>
      <c r="O4" s="5"/>
      <c r="P4" s="5"/>
      <c r="Q4" s="5"/>
      <c r="R4" s="48"/>
      <c r="S4" s="53"/>
      <c r="T4" s="5"/>
      <c r="U4" s="5"/>
      <c r="V4" s="5"/>
      <c r="W4" s="5"/>
      <c r="X4" s="5"/>
      <c r="Y4" s="5"/>
      <c r="Z4" s="48"/>
      <c r="AA4" s="49"/>
      <c r="AB4" s="48"/>
      <c r="AC4" s="5"/>
      <c r="AD4" s="5"/>
      <c r="AE4" s="5"/>
      <c r="AF4" s="5"/>
      <c r="AG4" s="5"/>
      <c r="AH4" s="48"/>
      <c r="AI4" s="49"/>
      <c r="AJ4" s="48"/>
      <c r="AK4" s="5"/>
      <c r="AL4" s="5"/>
      <c r="AM4" s="5"/>
      <c r="AN4" s="5"/>
      <c r="AO4" s="5"/>
      <c r="AP4" s="48"/>
      <c r="AQ4" s="53"/>
      <c r="AV4" s="5"/>
      <c r="AW4" s="5"/>
      <c r="AX4" s="48"/>
      <c r="AY4" s="53"/>
      <c r="AZ4" s="5"/>
      <c r="BA4" s="5"/>
      <c r="BB4" s="5"/>
      <c r="BC4" s="5"/>
      <c r="BD4" s="5"/>
      <c r="BE4" s="5"/>
      <c r="BF4" s="48"/>
      <c r="BG4" s="53"/>
      <c r="BH4" s="5"/>
      <c r="BI4" s="5"/>
      <c r="BJ4" s="5"/>
      <c r="BK4" s="5"/>
      <c r="BL4" s="5"/>
      <c r="BM4" s="5"/>
      <c r="BN4" s="48"/>
      <c r="BO4" s="53"/>
      <c r="BP4" s="48"/>
      <c r="BQ4" s="5"/>
      <c r="BR4" s="5"/>
      <c r="BS4" s="5"/>
      <c r="BT4" s="5"/>
      <c r="BU4" s="5"/>
      <c r="BV4" s="48"/>
      <c r="BW4" s="53"/>
      <c r="BX4" s="48"/>
      <c r="BY4" s="5"/>
      <c r="BZ4" s="5"/>
      <c r="CA4" s="5"/>
      <c r="CB4" s="5"/>
      <c r="CC4" s="5"/>
      <c r="CD4" s="56" t="str">
        <f>Prisfil!B194</f>
        <v>8650###</v>
      </c>
      <c r="CE4" s="109">
        <f>Prisfil!G194</f>
        <v>436.8</v>
      </c>
      <c r="CK4" s="5" t="s">
        <v>33</v>
      </c>
      <c r="CL4" s="56" t="str">
        <f>Prisfil!B175</f>
        <v>8639###</v>
      </c>
      <c r="CM4" s="109">
        <f>Prisfil!G175</f>
        <v>84.8</v>
      </c>
    </row>
    <row r="5" spans="1:96" ht="12.2" customHeight="1" x14ac:dyDescent="0.2">
      <c r="A5" s="5" t="s">
        <v>7</v>
      </c>
      <c r="B5" s="48" t="str">
        <f>Prisfil!B49</f>
        <v>6041###</v>
      </c>
      <c r="C5" s="109">
        <f>Prisfil!G49</f>
        <v>270</v>
      </c>
      <c r="D5" s="48"/>
      <c r="E5" s="5"/>
      <c r="F5" s="5"/>
      <c r="G5" s="5"/>
      <c r="H5" s="5"/>
      <c r="I5" s="5" t="s">
        <v>7</v>
      </c>
      <c r="J5" s="48" t="str">
        <f>Prisfil!B84</f>
        <v>6440###</v>
      </c>
      <c r="K5" s="109">
        <f>Prisfil!G84</f>
        <v>251.3</v>
      </c>
      <c r="L5" s="5"/>
      <c r="M5" s="5"/>
      <c r="N5" s="5"/>
      <c r="O5" s="5"/>
      <c r="P5" s="5"/>
      <c r="Q5" s="5" t="s">
        <v>7</v>
      </c>
      <c r="R5" s="48" t="str">
        <f>Prisfil!B78</f>
        <v>6P40###</v>
      </c>
      <c r="S5" s="109">
        <f>Prisfil!G78</f>
        <v>285.39999999999998</v>
      </c>
      <c r="T5" s="5"/>
      <c r="U5" s="5"/>
      <c r="V5" s="5"/>
      <c r="W5" s="5"/>
      <c r="X5" s="5"/>
      <c r="Y5" s="5" t="s">
        <v>477</v>
      </c>
      <c r="Z5" s="48" t="str">
        <f>Prisfil!B100</f>
        <v>4163###</v>
      </c>
      <c r="AA5" s="109">
        <f>Prisfil!G100</f>
        <v>154.30000000000001</v>
      </c>
      <c r="AB5" s="48"/>
      <c r="AC5" s="5"/>
      <c r="AD5" s="5"/>
      <c r="AE5" s="5"/>
      <c r="AF5" s="5"/>
      <c r="AG5" s="5" t="s">
        <v>390</v>
      </c>
      <c r="AH5" s="48" t="str">
        <f>Prisfil!B55</f>
        <v>4070###</v>
      </c>
      <c r="AI5" s="109">
        <f>Prisfil!G55</f>
        <v>180.9</v>
      </c>
      <c r="AJ5" s="48"/>
      <c r="AK5" s="5"/>
      <c r="AL5" s="5"/>
      <c r="AM5" s="5"/>
      <c r="AN5" s="5"/>
      <c r="AO5" s="5" t="s">
        <v>390</v>
      </c>
      <c r="AP5" s="48" t="str">
        <f>Prisfil!B74</f>
        <v>4075###</v>
      </c>
      <c r="AQ5" s="109">
        <f>Prisfil!G74</f>
        <v>144.80000000000001</v>
      </c>
      <c r="AV5" s="5"/>
      <c r="AW5" s="5"/>
      <c r="AX5" s="48">
        <f>Prisfil!B168</f>
        <v>4810001</v>
      </c>
      <c r="AY5" s="109">
        <f>Prisfil!G168</f>
        <v>147.5</v>
      </c>
      <c r="AZ5" s="108"/>
      <c r="BA5" s="5"/>
      <c r="BB5" s="5"/>
      <c r="BC5" s="5"/>
      <c r="BD5" s="5"/>
      <c r="BE5" s="5" t="s">
        <v>212</v>
      </c>
      <c r="BF5" s="48" t="str">
        <f>Prisfil!B153</f>
        <v>8930###</v>
      </c>
      <c r="BG5" s="109">
        <f>Prisfil!$G$153</f>
        <v>168.1</v>
      </c>
      <c r="BH5" s="23" t="s">
        <v>429</v>
      </c>
      <c r="BI5" s="5"/>
      <c r="BJ5" s="5"/>
      <c r="BK5" s="5"/>
      <c r="BL5" s="5"/>
      <c r="BM5" s="55" t="s">
        <v>489</v>
      </c>
      <c r="BN5" s="56" t="str">
        <f>Prisfil!B170</f>
        <v>8630###</v>
      </c>
      <c r="BO5" s="109">
        <f>Prisfil!G170</f>
        <v>1072.08</v>
      </c>
      <c r="BP5" s="57"/>
      <c r="BQ5" s="5"/>
      <c r="BR5" s="5"/>
      <c r="BS5" s="5"/>
      <c r="BT5" s="5"/>
      <c r="BU5" s="55" t="s">
        <v>29</v>
      </c>
      <c r="BV5" s="56" t="str">
        <f>Prisfil!B184</f>
        <v>8620###</v>
      </c>
      <c r="BW5" s="109">
        <f>Prisfil!G184</f>
        <v>872.8</v>
      </c>
      <c r="BX5" s="111"/>
      <c r="BY5" s="5"/>
      <c r="BZ5" s="5"/>
      <c r="CA5" s="5"/>
      <c r="CB5" s="5"/>
    </row>
    <row r="6" spans="1:96" ht="12.2" customHeight="1" x14ac:dyDescent="0.2">
      <c r="A6" s="5" t="s">
        <v>9</v>
      </c>
      <c r="B6" s="48" t="str">
        <f>Prisfil!B50</f>
        <v>6051###</v>
      </c>
      <c r="C6" s="109">
        <f>Prisfil!G50</f>
        <v>254.7</v>
      </c>
      <c r="D6" s="48"/>
      <c r="E6" s="5"/>
      <c r="F6" s="5"/>
      <c r="G6" s="5"/>
      <c r="H6" s="5"/>
      <c r="I6" s="5" t="s">
        <v>9</v>
      </c>
      <c r="J6" s="48" t="str">
        <f>Prisfil!B85</f>
        <v>6450###</v>
      </c>
      <c r="K6" s="109">
        <f>Prisfil!G85</f>
        <v>248.6</v>
      </c>
      <c r="L6" s="5"/>
      <c r="M6" s="5"/>
      <c r="N6" s="5"/>
      <c r="O6" s="5"/>
      <c r="P6" s="5"/>
      <c r="Q6" s="5" t="s">
        <v>9</v>
      </c>
      <c r="R6" s="48" t="str">
        <f>Prisfil!B79</f>
        <v>6P50###</v>
      </c>
      <c r="S6" s="109">
        <f>Prisfil!G79</f>
        <v>270.3</v>
      </c>
      <c r="T6" s="5"/>
      <c r="U6" s="5"/>
      <c r="V6" s="5"/>
      <c r="W6" s="5"/>
      <c r="X6" s="5"/>
      <c r="Y6" s="5"/>
      <c r="Z6" s="48"/>
      <c r="AA6" s="109"/>
      <c r="AB6" s="48"/>
      <c r="AC6" s="5"/>
      <c r="AD6" s="5"/>
      <c r="AE6" s="5"/>
      <c r="AF6" s="5"/>
      <c r="AG6" s="5"/>
      <c r="AH6" s="48"/>
      <c r="AI6" s="109"/>
      <c r="AJ6" s="48"/>
      <c r="AK6" s="5"/>
      <c r="AL6" s="5"/>
      <c r="AM6" s="5"/>
      <c r="AN6" s="5"/>
      <c r="AO6" s="5"/>
      <c r="AP6" s="48"/>
      <c r="AQ6" s="109"/>
      <c r="AR6" s="48"/>
      <c r="AS6" s="5"/>
      <c r="AT6" s="5"/>
      <c r="AU6" s="5"/>
      <c r="AV6" s="5"/>
      <c r="AW6" s="65"/>
      <c r="AX6" s="70"/>
      <c r="AY6" s="179"/>
      <c r="AZ6" s="214"/>
      <c r="BA6" s="65"/>
      <c r="BB6" s="65"/>
      <c r="BC6" s="65"/>
      <c r="BD6" s="65"/>
      <c r="BE6" s="26" t="s">
        <v>8</v>
      </c>
      <c r="BF6" s="48" t="str">
        <f>Prisfil!B154</f>
        <v>8972###</v>
      </c>
      <c r="BG6" s="109">
        <f>Prisfil!$G$153</f>
        <v>168.1</v>
      </c>
      <c r="BH6" s="23" t="s">
        <v>429</v>
      </c>
      <c r="BI6" s="5"/>
      <c r="BJ6" s="5"/>
      <c r="BK6" s="5"/>
      <c r="BL6" s="5"/>
      <c r="BM6" s="58" t="s">
        <v>491</v>
      </c>
      <c r="BN6" s="56" t="str">
        <f>Prisfil!B171</f>
        <v>8631###</v>
      </c>
      <c r="BO6" s="109">
        <f>Prisfil!G171</f>
        <v>745.18</v>
      </c>
      <c r="BP6" s="57"/>
      <c r="BQ6" s="5"/>
      <c r="BR6" s="5"/>
      <c r="BS6" s="5"/>
      <c r="BT6" s="5"/>
      <c r="BU6" s="58" t="s">
        <v>30</v>
      </c>
      <c r="BV6" s="56" t="str">
        <f>Prisfil!B185</f>
        <v>8621###</v>
      </c>
      <c r="BW6" s="109">
        <f>Prisfil!G185</f>
        <v>528.79999999999995</v>
      </c>
      <c r="BX6" s="111"/>
      <c r="BY6" s="5"/>
      <c r="BZ6" s="5"/>
      <c r="CA6" s="5"/>
      <c r="CB6" s="5"/>
    </row>
    <row r="7" spans="1:96" ht="12.2" customHeight="1" x14ac:dyDescent="0.2">
      <c r="A7" s="5" t="s">
        <v>476</v>
      </c>
      <c r="B7" s="48" t="str">
        <f>Prisfil!B51</f>
        <v>6061###</v>
      </c>
      <c r="C7" s="109">
        <f>Prisfil!G51</f>
        <v>172.6</v>
      </c>
      <c r="D7" s="48"/>
      <c r="E7" s="5"/>
      <c r="F7" s="5"/>
      <c r="G7" s="5"/>
      <c r="H7" s="5"/>
      <c r="I7" s="5" t="s">
        <v>476</v>
      </c>
      <c r="J7" s="48" t="str">
        <f>Prisfil!B86</f>
        <v>6460###</v>
      </c>
      <c r="K7" s="109">
        <f>Prisfil!G86</f>
        <v>140.69999999999999</v>
      </c>
      <c r="L7" s="5"/>
      <c r="M7" s="5"/>
      <c r="N7" s="5"/>
      <c r="O7" s="5"/>
      <c r="P7" s="5"/>
      <c r="Q7" s="5" t="s">
        <v>476</v>
      </c>
      <c r="R7" s="48" t="str">
        <f>Prisfil!B80</f>
        <v>6P60###</v>
      </c>
      <c r="S7" s="109">
        <f>Prisfil!G80</f>
        <v>160.5</v>
      </c>
      <c r="T7" s="5"/>
      <c r="U7" s="5"/>
      <c r="V7" s="5"/>
      <c r="W7" s="5"/>
      <c r="X7" s="5"/>
      <c r="Y7" s="12"/>
      <c r="Z7" s="48"/>
      <c r="AA7" s="109"/>
      <c r="AB7" s="48"/>
      <c r="AC7" s="5"/>
      <c r="AD7" s="5"/>
      <c r="AE7" s="5"/>
      <c r="AF7" s="5"/>
      <c r="AG7" s="77" t="s">
        <v>462</v>
      </c>
      <c r="AH7" s="70"/>
      <c r="AI7" s="179"/>
      <c r="AJ7" s="70"/>
      <c r="AK7" s="65"/>
      <c r="AL7" s="65"/>
      <c r="AM7" s="65"/>
      <c r="AN7" s="65"/>
      <c r="AO7" s="12"/>
      <c r="AP7" s="48"/>
      <c r="AQ7" s="109"/>
      <c r="AR7" s="48"/>
      <c r="AS7" s="5"/>
      <c r="AT7" s="5"/>
      <c r="AU7" s="5"/>
      <c r="AV7" s="5"/>
      <c r="AW7" s="5"/>
      <c r="AX7" s="48"/>
      <c r="AY7" s="109"/>
      <c r="AZ7" s="108"/>
      <c r="BA7" s="5"/>
      <c r="BB7" s="5"/>
      <c r="BC7" s="5"/>
      <c r="BD7" s="5"/>
      <c r="BE7" s="65" t="s">
        <v>424</v>
      </c>
      <c r="BF7" s="70" t="str">
        <f>Prisfil!B152</f>
        <v>8960###</v>
      </c>
      <c r="BG7" s="179">
        <f>Prisfil!G152</f>
        <v>111.8</v>
      </c>
      <c r="BH7" s="92" t="s">
        <v>430</v>
      </c>
      <c r="BI7" s="65"/>
      <c r="BJ7" s="65"/>
      <c r="BK7" s="65"/>
      <c r="BL7" s="65"/>
      <c r="BM7" s="59"/>
      <c r="BN7" s="60"/>
      <c r="BO7" s="61"/>
      <c r="BP7" s="60"/>
      <c r="BQ7" s="59"/>
      <c r="BR7" s="59"/>
      <c r="BS7" s="59"/>
      <c r="BT7" s="59"/>
      <c r="BU7" s="59"/>
      <c r="BV7" s="60"/>
      <c r="BW7" s="61"/>
      <c r="BX7" s="60"/>
      <c r="BY7" s="59"/>
      <c r="BZ7" s="59"/>
      <c r="CA7" s="59"/>
      <c r="CB7" s="59"/>
    </row>
    <row r="8" spans="1:96" ht="12.2" customHeight="1" x14ac:dyDescent="0.2">
      <c r="A8" s="26" t="s">
        <v>8</v>
      </c>
      <c r="B8" s="48" t="str">
        <f>Prisfil!B53</f>
        <v>6071###</v>
      </c>
      <c r="C8" s="109">
        <f>Prisfil!G53</f>
        <v>170.7</v>
      </c>
      <c r="D8" s="48"/>
      <c r="E8" s="5"/>
      <c r="F8" s="5"/>
      <c r="G8" s="5"/>
      <c r="H8" s="5"/>
      <c r="I8" s="26" t="s">
        <v>8</v>
      </c>
      <c r="J8" s="48" t="str">
        <f>Prisfil!B88</f>
        <v>6470###</v>
      </c>
      <c r="K8" s="109">
        <f>Prisfil!G88</f>
        <v>135.1</v>
      </c>
      <c r="L8" s="5"/>
      <c r="M8" s="5"/>
      <c r="N8" s="5"/>
      <c r="O8" s="5"/>
      <c r="P8" s="5"/>
      <c r="Q8" s="26" t="s">
        <v>198</v>
      </c>
      <c r="R8" s="48" t="str">
        <f>Prisfil!B81</f>
        <v>6P20###</v>
      </c>
      <c r="S8" s="109">
        <f>Prisfil!G81</f>
        <v>160.5</v>
      </c>
      <c r="T8" s="5"/>
      <c r="U8" s="5"/>
      <c r="V8" s="5"/>
      <c r="W8" s="5"/>
      <c r="X8" s="5"/>
      <c r="Y8" s="26"/>
      <c r="Z8" s="48"/>
      <c r="AA8" s="109"/>
      <c r="AB8" s="48"/>
      <c r="AC8" s="5"/>
      <c r="AD8" s="5"/>
      <c r="AE8" s="5"/>
      <c r="AF8" s="5"/>
      <c r="AG8" s="26"/>
      <c r="AH8" s="48"/>
      <c r="AI8" s="109"/>
      <c r="AJ8" s="48"/>
      <c r="AK8" s="5"/>
      <c r="AL8" s="5"/>
      <c r="AM8" s="5"/>
      <c r="AN8" s="5"/>
      <c r="AO8" s="59"/>
      <c r="AP8" s="70"/>
      <c r="AQ8" s="179"/>
      <c r="AR8" s="70"/>
      <c r="AS8" s="65"/>
      <c r="AT8" s="65"/>
      <c r="AU8" s="65"/>
      <c r="AV8" s="65"/>
      <c r="AW8" s="112" t="str">
        <f>Prisfil!A164</f>
        <v>Bockningsverktyg för KAMI Classic</v>
      </c>
      <c r="AZ8" s="108"/>
      <c r="BA8" s="5"/>
      <c r="BB8" s="5"/>
      <c r="BC8" s="5"/>
      <c r="BD8" s="5"/>
      <c r="BH8" s="5"/>
      <c r="BI8" s="5"/>
      <c r="BJ8" s="5"/>
      <c r="BK8" s="5"/>
      <c r="BL8" s="5"/>
      <c r="BM8" s="8"/>
      <c r="BN8" s="50"/>
      <c r="BO8" s="49"/>
      <c r="BP8" s="48"/>
      <c r="BQ8" s="5"/>
      <c r="BR8" s="5"/>
      <c r="BS8" s="5"/>
      <c r="BT8" s="5"/>
      <c r="BU8" s="8"/>
      <c r="BV8" s="50"/>
      <c r="BW8" s="49"/>
      <c r="BX8" s="48"/>
      <c r="BY8" s="5"/>
      <c r="BZ8" s="5"/>
      <c r="CA8" s="5"/>
      <c r="CB8" s="5"/>
      <c r="CC8" s="7"/>
      <c r="CD8" s="47"/>
      <c r="CE8" s="46"/>
      <c r="CF8" s="45"/>
      <c r="CG8" s="7"/>
      <c r="CH8" s="7"/>
      <c r="CI8" s="7"/>
      <c r="CJ8" s="7"/>
      <c r="CK8" s="7"/>
      <c r="CL8" s="47"/>
      <c r="CM8" s="46"/>
      <c r="CN8" s="45"/>
      <c r="CO8" s="7"/>
      <c r="CP8" s="7"/>
      <c r="CQ8" s="7"/>
      <c r="CR8" s="7"/>
    </row>
    <row r="9" spans="1:96" ht="12.2" customHeight="1" x14ac:dyDescent="0.2">
      <c r="A9" s="26" t="s">
        <v>198</v>
      </c>
      <c r="B9" s="48" t="str">
        <f>Prisfil!B52</f>
        <v>6021###</v>
      </c>
      <c r="C9" s="109">
        <f>Prisfil!G52</f>
        <v>172.6</v>
      </c>
      <c r="D9" s="48"/>
      <c r="E9" s="5"/>
      <c r="F9" s="5"/>
      <c r="G9" s="5"/>
      <c r="H9" s="5"/>
      <c r="I9" s="26" t="s">
        <v>198</v>
      </c>
      <c r="J9" s="48" t="str">
        <f>Prisfil!B87</f>
        <v>6420###</v>
      </c>
      <c r="K9" s="109">
        <f>Prisfil!G87</f>
        <v>140.69999999999999</v>
      </c>
      <c r="L9" s="5"/>
      <c r="M9" s="5"/>
      <c r="N9" s="5"/>
      <c r="O9" s="5"/>
      <c r="P9" s="5"/>
      <c r="T9" s="5"/>
      <c r="U9" s="5"/>
      <c r="V9" s="5"/>
      <c r="W9" s="5"/>
      <c r="X9" s="5"/>
      <c r="Y9" s="8"/>
      <c r="Z9" s="50"/>
      <c r="AA9" s="49"/>
      <c r="AB9" s="15"/>
      <c r="AC9" s="5"/>
      <c r="AD9" s="5"/>
      <c r="AE9" s="5"/>
      <c r="AF9" s="5"/>
      <c r="AG9" s="8" t="str">
        <f>Prisfil!A56</f>
        <v>KAMI Classic Pulpetnock</v>
      </c>
      <c r="AH9" s="50"/>
      <c r="AI9" s="49"/>
      <c r="AJ9" s="15"/>
      <c r="AK9" s="5"/>
      <c r="AL9" s="5"/>
      <c r="AM9" s="5"/>
      <c r="AN9" s="5"/>
      <c r="AO9" s="12"/>
      <c r="AP9" s="50"/>
      <c r="AQ9" s="62"/>
      <c r="AR9" s="48"/>
      <c r="AS9" s="5"/>
      <c r="AT9" s="5"/>
      <c r="AU9" s="5"/>
      <c r="AV9" s="5"/>
      <c r="AW9" s="9" t="s">
        <v>26</v>
      </c>
      <c r="AX9" s="51" t="s">
        <v>5</v>
      </c>
      <c r="AY9" s="52" t="s">
        <v>6</v>
      </c>
      <c r="AZ9" s="5"/>
      <c r="BA9" s="5"/>
      <c r="BB9" s="5"/>
      <c r="BC9" s="5"/>
      <c r="BD9" s="5"/>
      <c r="BE9" s="8" t="s">
        <v>37</v>
      </c>
      <c r="BF9" s="48"/>
      <c r="BG9" s="49"/>
      <c r="BH9" s="48"/>
      <c r="BI9" s="5"/>
      <c r="BJ9" s="5"/>
      <c r="BK9" s="5"/>
      <c r="BL9" s="5"/>
      <c r="BM9" s="8" t="str">
        <f>Prisfil!A172</f>
        <v>Skarvsats tak/fasadstege</v>
      </c>
      <c r="BN9" s="50"/>
      <c r="BO9" s="49"/>
      <c r="BP9" s="48"/>
      <c r="BQ9" s="5"/>
      <c r="BR9" s="5"/>
      <c r="BS9" s="5"/>
      <c r="BT9" s="5"/>
      <c r="BU9" s="8" t="str">
        <f>Prisfil!A186</f>
        <v>EPDM konsol profilerade plåttak</v>
      </c>
      <c r="BV9" s="50"/>
      <c r="BW9" s="49"/>
      <c r="BX9" s="48"/>
      <c r="BY9" s="5"/>
      <c r="BZ9" s="5"/>
      <c r="CA9" s="5"/>
      <c r="CB9" s="5"/>
      <c r="CC9" s="8" t="str">
        <f>Prisfil!A178</f>
        <v>Glidskydd takstege</v>
      </c>
      <c r="CD9" s="50"/>
      <c r="CE9" s="49"/>
      <c r="CJ9" s="5"/>
      <c r="CK9" s="8" t="str">
        <f>Prisfil!A174</f>
        <v>Låssats takstege</v>
      </c>
      <c r="CL9" s="50"/>
      <c r="CM9" s="49"/>
      <c r="CR9" s="5"/>
    </row>
    <row r="10" spans="1:96" ht="12.2" customHeight="1" x14ac:dyDescent="0.2">
      <c r="A10" s="12"/>
      <c r="B10" s="63"/>
      <c r="C10" s="64"/>
      <c r="D10" s="15"/>
      <c r="E10" s="5"/>
      <c r="F10" s="5"/>
      <c r="G10" s="5"/>
      <c r="H10" s="5"/>
      <c r="I10" s="12"/>
      <c r="J10" s="50"/>
      <c r="K10" s="64"/>
      <c r="L10" s="5"/>
      <c r="M10" s="5"/>
      <c r="N10" s="5"/>
      <c r="O10" s="5"/>
      <c r="P10" s="5"/>
      <c r="Q10" s="12" t="s">
        <v>462</v>
      </c>
      <c r="R10" s="50"/>
      <c r="S10" s="64"/>
      <c r="T10" s="5"/>
      <c r="U10" s="5"/>
      <c r="V10" s="5"/>
      <c r="W10" s="5"/>
      <c r="X10" s="5"/>
      <c r="Y10" s="9"/>
      <c r="Z10" s="51"/>
      <c r="AA10" s="52"/>
      <c r="AB10" s="48"/>
      <c r="AC10" s="5"/>
      <c r="AD10" s="5"/>
      <c r="AE10" s="5"/>
      <c r="AF10" s="5"/>
      <c r="AG10" s="9" t="s">
        <v>25</v>
      </c>
      <c r="AH10" s="51" t="s">
        <v>5</v>
      </c>
      <c r="AI10" s="52" t="s">
        <v>6</v>
      </c>
      <c r="AJ10" s="48"/>
      <c r="AK10" s="5"/>
      <c r="AL10" s="5"/>
      <c r="AM10" s="5"/>
      <c r="AN10" s="5"/>
      <c r="AO10" s="8" t="str">
        <f>Prisfil!A111</f>
        <v>KAMI Classic Vinkelränna</v>
      </c>
      <c r="AP10" s="50"/>
      <c r="AQ10" s="49"/>
      <c r="AR10" s="48"/>
      <c r="AS10" s="5"/>
      <c r="AT10" s="5"/>
      <c r="AU10" s="5"/>
      <c r="AV10" s="5"/>
      <c r="AW10" s="5"/>
      <c r="AX10" s="48"/>
      <c r="AY10" s="53"/>
      <c r="AZ10" s="5"/>
      <c r="BA10" s="5"/>
      <c r="BB10" s="5"/>
      <c r="BC10" s="5"/>
      <c r="BD10" s="5"/>
      <c r="BE10" s="9"/>
      <c r="BF10" s="51" t="s">
        <v>5</v>
      </c>
      <c r="BG10" s="52" t="s">
        <v>6</v>
      </c>
      <c r="BH10" s="48"/>
      <c r="BI10" s="5"/>
      <c r="BJ10" s="5"/>
      <c r="BK10" s="5"/>
      <c r="BL10" s="5"/>
      <c r="BM10" s="9"/>
      <c r="BN10" s="51" t="s">
        <v>5</v>
      </c>
      <c r="BO10" s="52" t="s">
        <v>6</v>
      </c>
      <c r="BP10" s="48"/>
      <c r="BQ10" s="5"/>
      <c r="BR10" s="5"/>
      <c r="BS10" s="5"/>
      <c r="BT10" s="5"/>
      <c r="BU10" s="9"/>
      <c r="BV10" s="51" t="s">
        <v>5</v>
      </c>
      <c r="BW10" s="52" t="s">
        <v>6</v>
      </c>
      <c r="BX10" s="48"/>
      <c r="BY10" s="5"/>
      <c r="BZ10" s="5"/>
      <c r="CA10" s="5"/>
      <c r="CB10" s="5"/>
      <c r="CC10" s="9" t="s">
        <v>27</v>
      </c>
      <c r="CD10" s="51" t="s">
        <v>5</v>
      </c>
      <c r="CE10" s="52" t="s">
        <v>6</v>
      </c>
      <c r="CJ10" s="5"/>
      <c r="CK10" s="9" t="s">
        <v>27</v>
      </c>
      <c r="CL10" s="51" t="s">
        <v>5</v>
      </c>
      <c r="CM10" s="52" t="s">
        <v>6</v>
      </c>
      <c r="CR10" s="5"/>
    </row>
    <row r="11" spans="1:96" ht="12.2" customHeight="1" x14ac:dyDescent="0.2">
      <c r="A11" s="12"/>
      <c r="B11" s="50"/>
      <c r="C11" s="62"/>
      <c r="D11" s="48"/>
      <c r="E11" s="5"/>
      <c r="F11" s="5"/>
      <c r="G11" s="5"/>
      <c r="H11" s="5"/>
      <c r="I11" s="65"/>
      <c r="J11" s="66"/>
      <c r="K11" s="67"/>
      <c r="L11" s="65"/>
      <c r="M11" s="65"/>
      <c r="N11" s="65"/>
      <c r="O11" s="65"/>
      <c r="P11" s="65"/>
      <c r="Q11" s="12"/>
      <c r="R11" s="50"/>
      <c r="S11" s="62"/>
      <c r="T11" s="5"/>
      <c r="U11" s="5"/>
      <c r="V11" s="5"/>
      <c r="W11" s="5"/>
      <c r="X11" s="5"/>
      <c r="Y11" s="65"/>
      <c r="Z11" s="70"/>
      <c r="AA11" s="228"/>
      <c r="AB11" s="70"/>
      <c r="AC11" s="65"/>
      <c r="AD11" s="65"/>
      <c r="AE11" s="65"/>
      <c r="AF11" s="65"/>
      <c r="AG11" s="5"/>
      <c r="AH11" s="48"/>
      <c r="AI11" s="53"/>
      <c r="AJ11" s="48"/>
      <c r="AK11" s="5"/>
      <c r="AL11" s="5"/>
      <c r="AM11" s="5"/>
      <c r="AN11" s="5"/>
      <c r="AO11" s="9" t="s">
        <v>49</v>
      </c>
      <c r="AP11" s="51" t="s">
        <v>5</v>
      </c>
      <c r="AQ11" s="52" t="s">
        <v>6</v>
      </c>
      <c r="AR11" s="48"/>
      <c r="AS11" s="5"/>
      <c r="AT11" s="5"/>
      <c r="AU11" s="5"/>
      <c r="AV11" s="5"/>
      <c r="AW11" s="5"/>
      <c r="AX11" s="48">
        <f>Prisfil!B164</f>
        <v>6000002</v>
      </c>
      <c r="AY11" s="109">
        <f>Prisfil!G164</f>
        <v>419</v>
      </c>
      <c r="AZ11" s="5"/>
      <c r="BA11" s="5"/>
      <c r="BB11" s="5"/>
      <c r="BC11" s="5"/>
      <c r="BD11" s="5"/>
      <c r="BE11" s="5"/>
      <c r="BF11" s="48"/>
      <c r="BG11" s="270" t="s">
        <v>38</v>
      </c>
      <c r="BH11" s="270"/>
      <c r="BI11" s="5"/>
      <c r="BJ11" s="5"/>
      <c r="BK11" s="5"/>
      <c r="BL11" s="5"/>
      <c r="BM11" s="5"/>
      <c r="BN11" s="48"/>
      <c r="BO11" s="53"/>
      <c r="BP11" s="48"/>
      <c r="BQ11" s="5"/>
      <c r="BR11" s="5"/>
      <c r="BS11" s="5"/>
      <c r="BT11" s="5"/>
      <c r="BU11" s="5"/>
      <c r="BV11" s="48"/>
      <c r="BW11" s="53"/>
      <c r="BX11" s="48"/>
      <c r="BY11" s="5"/>
      <c r="BZ11" s="5"/>
      <c r="CA11" s="5"/>
      <c r="CB11" s="5"/>
      <c r="CC11" s="5"/>
      <c r="CD11" s="48"/>
      <c r="CE11" s="53"/>
      <c r="CJ11" s="5"/>
      <c r="CK11" s="5"/>
      <c r="CL11" s="48"/>
      <c r="CM11" s="53"/>
      <c r="CR11" s="5"/>
    </row>
    <row r="12" spans="1:96" ht="12.2" customHeight="1" x14ac:dyDescent="0.2">
      <c r="A12" s="7"/>
      <c r="B12" s="47"/>
      <c r="C12" s="46"/>
      <c r="D12" s="45"/>
      <c r="E12" s="7"/>
      <c r="F12" s="7"/>
      <c r="G12" s="7"/>
      <c r="H12" s="7"/>
      <c r="I12" s="5"/>
      <c r="J12" s="48"/>
      <c r="K12" s="49"/>
      <c r="L12" s="5"/>
      <c r="M12" s="5"/>
      <c r="N12" s="5"/>
      <c r="O12" s="5"/>
      <c r="P12" s="5"/>
      <c r="Q12" s="7"/>
      <c r="R12" s="47"/>
      <c r="S12" s="46"/>
      <c r="T12" s="7"/>
      <c r="U12" s="7"/>
      <c r="V12" s="7"/>
      <c r="W12" s="7"/>
      <c r="X12" s="7"/>
      <c r="Y12" s="5"/>
      <c r="Z12" s="48"/>
      <c r="AA12" s="109"/>
      <c r="AB12" s="48"/>
      <c r="AC12" s="5"/>
      <c r="AD12" s="5"/>
      <c r="AE12" s="5"/>
      <c r="AF12" s="5"/>
      <c r="AG12" s="5" t="s">
        <v>390</v>
      </c>
      <c r="AH12" s="48" t="str">
        <f>Prisfil!B56</f>
        <v>4072###</v>
      </c>
      <c r="AI12" s="109">
        <f>Prisfil!G56</f>
        <v>126.7</v>
      </c>
      <c r="AJ12" s="48"/>
      <c r="AK12" s="5"/>
      <c r="AL12" s="5"/>
      <c r="AM12" s="5"/>
      <c r="AN12" s="5"/>
      <c r="AO12" s="5"/>
      <c r="AP12" s="48"/>
      <c r="AQ12" s="53"/>
      <c r="AR12" s="48"/>
      <c r="AS12" s="5"/>
      <c r="AT12" s="5"/>
      <c r="AU12" s="5"/>
      <c r="AV12" s="5"/>
      <c r="AW12" s="65"/>
      <c r="AX12" s="70"/>
      <c r="AY12" s="67"/>
      <c r="AZ12" s="65"/>
      <c r="BA12" s="65"/>
      <c r="BB12" s="65"/>
      <c r="BC12" s="65"/>
      <c r="BD12" s="65"/>
      <c r="BE12" s="65"/>
      <c r="BF12" s="70"/>
      <c r="BG12" s="67"/>
      <c r="BH12" s="70"/>
      <c r="BI12" s="65"/>
      <c r="BJ12" s="65"/>
      <c r="BK12" s="65"/>
      <c r="BL12" s="65"/>
      <c r="BM12" s="5" t="s">
        <v>33</v>
      </c>
      <c r="BN12" s="56" t="str">
        <f>Prisfil!B172</f>
        <v>8632###</v>
      </c>
      <c r="BO12" s="109">
        <f>Prisfil!G172</f>
        <v>94.1</v>
      </c>
      <c r="BP12" s="57"/>
      <c r="BQ12" s="5"/>
      <c r="BR12" s="5"/>
      <c r="BS12" s="5"/>
      <c r="BT12" s="5"/>
      <c r="BU12" s="5"/>
      <c r="BV12" s="56">
        <f>Prisfil!B186</f>
        <v>8614015</v>
      </c>
      <c r="BW12" s="109">
        <f>Prisfil!G186</f>
        <v>21.9</v>
      </c>
      <c r="BX12" s="111"/>
      <c r="BY12" s="5"/>
      <c r="BZ12" s="5"/>
      <c r="CA12" s="5"/>
      <c r="CB12" s="5"/>
      <c r="CC12" s="55"/>
      <c r="CD12" s="56" t="str">
        <f>Prisfil!B178</f>
        <v>8655###</v>
      </c>
      <c r="CE12" s="109">
        <f>Prisfil!G178</f>
        <v>301.8</v>
      </c>
      <c r="CJ12" s="5"/>
      <c r="CK12" s="55"/>
      <c r="CL12" s="56" t="str">
        <f>Prisfil!B174</f>
        <v>8670###</v>
      </c>
      <c r="CM12" s="109">
        <f>Prisfil!G174</f>
        <v>84.8</v>
      </c>
      <c r="CR12" s="5"/>
    </row>
    <row r="13" spans="1:96" ht="12.2" customHeight="1" x14ac:dyDescent="0.2">
      <c r="A13" s="8" t="s">
        <v>34</v>
      </c>
      <c r="B13" s="50"/>
      <c r="C13" s="49"/>
      <c r="D13" s="48"/>
      <c r="E13" s="5"/>
      <c r="F13" s="5"/>
      <c r="G13" s="5"/>
      <c r="H13" s="5"/>
      <c r="I13" s="8" t="s">
        <v>35</v>
      </c>
      <c r="J13" s="48"/>
      <c r="K13" s="49"/>
      <c r="L13" s="5"/>
      <c r="M13" s="5"/>
      <c r="N13" s="5"/>
      <c r="O13" s="5"/>
      <c r="P13" s="5"/>
      <c r="Q13" s="8" t="s">
        <v>396</v>
      </c>
      <c r="R13" s="50"/>
      <c r="S13" s="49"/>
      <c r="T13" s="5"/>
      <c r="U13" s="5"/>
      <c r="V13" s="5"/>
      <c r="W13" s="5"/>
      <c r="X13" s="5"/>
      <c r="Y13" s="8" t="str">
        <f>Prisfil!A76</f>
        <v xml:space="preserve">Nock för KAMI Pannplåt </v>
      </c>
      <c r="Z13" s="48"/>
      <c r="AA13" s="49"/>
      <c r="AC13" s="5"/>
      <c r="AD13" s="5"/>
      <c r="AE13" s="5"/>
      <c r="AF13" s="5"/>
      <c r="AK13" s="5"/>
      <c r="AL13" s="5"/>
      <c r="AM13" s="5"/>
      <c r="AN13" s="5"/>
      <c r="AO13" s="5" t="s">
        <v>390</v>
      </c>
      <c r="AP13" s="48" t="str">
        <f>Prisfil!B111</f>
        <v>4078###</v>
      </c>
      <c r="AQ13" s="109">
        <f>Prisfil!G111</f>
        <v>385.9</v>
      </c>
      <c r="AR13" s="48"/>
      <c r="AS13" s="15"/>
      <c r="AT13" s="5"/>
      <c r="AU13" s="5"/>
      <c r="AV13" s="5"/>
      <c r="AW13" s="8" t="str">
        <f>Prisfil!A144</f>
        <v>KAMI Classic T-band 3x10mm, 25m rulle</v>
      </c>
      <c r="AX13" s="50"/>
      <c r="AY13" s="49"/>
      <c r="AZ13" s="5"/>
      <c r="BA13" s="5"/>
      <c r="BB13" s="5"/>
      <c r="BC13" s="5"/>
      <c r="BD13" s="5"/>
      <c r="BI13" s="5"/>
      <c r="BJ13" s="5"/>
      <c r="BK13" s="5"/>
      <c r="BL13" s="5"/>
      <c r="BM13" s="69"/>
      <c r="BN13" s="66"/>
      <c r="BO13" s="67"/>
      <c r="BP13" s="70"/>
      <c r="BQ13" s="65"/>
      <c r="BR13" s="65"/>
      <c r="BS13" s="65"/>
      <c r="BT13" s="65"/>
      <c r="BU13" s="69"/>
      <c r="BV13" s="66"/>
      <c r="BW13" s="67"/>
      <c r="BX13" s="70"/>
      <c r="BY13" s="65"/>
      <c r="BZ13" s="65"/>
      <c r="CA13" s="65"/>
      <c r="CB13" s="65"/>
      <c r="CC13" s="65"/>
      <c r="CD13" s="65"/>
      <c r="CE13" s="65"/>
      <c r="CF13" s="65"/>
      <c r="CG13" s="65"/>
      <c r="CH13" s="65"/>
      <c r="CI13" s="65"/>
      <c r="CJ13" s="65"/>
      <c r="CK13" s="65"/>
      <c r="CL13" s="65"/>
      <c r="CM13" s="65"/>
      <c r="CN13" s="65"/>
      <c r="CO13" s="65"/>
      <c r="CP13" s="65"/>
      <c r="CQ13" s="65"/>
      <c r="CR13" s="65"/>
    </row>
    <row r="14" spans="1:96" ht="12.2" customHeight="1" x14ac:dyDescent="0.2">
      <c r="A14" s="5"/>
      <c r="B14" s="51" t="s">
        <v>5</v>
      </c>
      <c r="C14" s="52" t="s">
        <v>6</v>
      </c>
      <c r="D14" s="48"/>
      <c r="E14" s="5"/>
      <c r="F14" s="5"/>
      <c r="G14" s="5"/>
      <c r="H14" s="5"/>
      <c r="I14" s="9" t="s">
        <v>25</v>
      </c>
      <c r="J14" s="51" t="s">
        <v>5</v>
      </c>
      <c r="K14" s="52" t="s">
        <v>6</v>
      </c>
      <c r="L14" s="5"/>
      <c r="M14" s="5"/>
      <c r="N14" s="5"/>
      <c r="O14" s="5"/>
      <c r="P14" s="5"/>
      <c r="Q14" s="9" t="s">
        <v>263</v>
      </c>
      <c r="R14" s="51" t="s">
        <v>5</v>
      </c>
      <c r="S14" s="52" t="s">
        <v>6</v>
      </c>
      <c r="T14" s="5"/>
      <c r="U14" s="5"/>
      <c r="V14" s="5"/>
      <c r="W14" s="5"/>
      <c r="X14" s="5"/>
      <c r="Y14" s="9" t="s">
        <v>25</v>
      </c>
      <c r="Z14" s="51" t="s">
        <v>5</v>
      </c>
      <c r="AA14" s="52" t="s">
        <v>6</v>
      </c>
      <c r="AB14" s="48"/>
      <c r="AC14" s="5"/>
      <c r="AD14" s="5"/>
      <c r="AE14" s="5"/>
      <c r="AF14" s="5"/>
      <c r="AG14" s="77" t="s">
        <v>462</v>
      </c>
      <c r="AH14" s="70"/>
      <c r="AI14" s="179"/>
      <c r="AJ14" s="70"/>
      <c r="AK14" s="65"/>
      <c r="AL14" s="65"/>
      <c r="AM14" s="65"/>
      <c r="AN14" s="65"/>
      <c r="AO14" s="5"/>
      <c r="AP14" s="48"/>
      <c r="AQ14" s="109"/>
      <c r="AR14" s="15"/>
      <c r="AS14" s="5"/>
      <c r="AT14" s="5"/>
      <c r="AU14" s="5"/>
      <c r="AV14" s="5"/>
      <c r="AW14" s="5"/>
      <c r="AX14" s="51" t="s">
        <v>5</v>
      </c>
      <c r="AY14" s="52" t="s">
        <v>6</v>
      </c>
      <c r="AZ14" s="5"/>
      <c r="BA14" s="5"/>
      <c r="BB14" s="5"/>
      <c r="BC14" s="5"/>
      <c r="BD14" s="5"/>
      <c r="BE14" s="8" t="s">
        <v>39</v>
      </c>
      <c r="BF14" s="48"/>
      <c r="BG14" s="54"/>
      <c r="BI14" s="5"/>
      <c r="BJ14" s="5"/>
      <c r="BK14" s="5"/>
      <c r="BL14" s="5"/>
      <c r="BM14" s="9"/>
      <c r="BN14" s="51"/>
      <c r="BO14" s="52"/>
      <c r="BP14" s="48"/>
      <c r="BQ14" s="5"/>
      <c r="BR14" s="5"/>
      <c r="BS14" s="5"/>
      <c r="BT14" s="5"/>
      <c r="BU14" s="9"/>
      <c r="BV14" s="51"/>
      <c r="BW14" s="52"/>
      <c r="BX14" s="48"/>
      <c r="BY14" s="5"/>
      <c r="BZ14" s="5"/>
      <c r="CA14" s="5"/>
      <c r="CB14" s="5"/>
      <c r="CJ14" s="26"/>
    </row>
    <row r="15" spans="1:96" ht="12.2" customHeight="1" x14ac:dyDescent="0.2">
      <c r="A15" s="5"/>
      <c r="B15" s="48"/>
      <c r="C15" s="53"/>
      <c r="D15" s="48"/>
      <c r="E15" s="5"/>
      <c r="F15" s="5"/>
      <c r="G15" s="5"/>
      <c r="H15" s="5"/>
      <c r="I15" s="5"/>
      <c r="J15" s="48"/>
      <c r="K15" s="49"/>
      <c r="L15" s="5"/>
      <c r="M15" s="5"/>
      <c r="N15" s="5"/>
      <c r="O15" s="5"/>
      <c r="P15" s="5"/>
      <c r="Q15" s="9"/>
      <c r="R15" s="48"/>
      <c r="S15" s="53"/>
      <c r="T15" s="5"/>
      <c r="U15" s="5"/>
      <c r="V15" s="5"/>
      <c r="W15" s="5"/>
      <c r="X15" s="5"/>
      <c r="Y15" s="5"/>
      <c r="Z15" s="48"/>
      <c r="AA15" s="49"/>
      <c r="AB15" s="48"/>
      <c r="AC15" s="5"/>
      <c r="AD15" s="5"/>
      <c r="AE15" s="5"/>
      <c r="AF15" s="5"/>
      <c r="AG15" s="12"/>
      <c r="AH15" s="48"/>
      <c r="AI15" s="109"/>
      <c r="AJ15" s="48"/>
      <c r="AK15" s="5"/>
      <c r="AL15" s="5"/>
      <c r="AM15" s="5"/>
      <c r="AN15" s="5"/>
      <c r="AO15" s="12"/>
      <c r="AP15" s="48"/>
      <c r="AQ15" s="109"/>
      <c r="AR15" s="48"/>
      <c r="AS15" s="5"/>
      <c r="AT15" s="5"/>
      <c r="AU15" s="5"/>
      <c r="AV15" s="5"/>
      <c r="AW15" s="5"/>
      <c r="AX15" s="48"/>
      <c r="AY15" s="53"/>
      <c r="AZ15" s="5"/>
      <c r="BA15" s="5"/>
      <c r="BB15" s="5"/>
      <c r="BC15" s="5"/>
      <c r="BD15" s="5"/>
      <c r="BE15" s="9" t="s">
        <v>41</v>
      </c>
      <c r="BF15" s="51" t="s">
        <v>5</v>
      </c>
      <c r="BG15" s="52" t="s">
        <v>6</v>
      </c>
      <c r="BI15" s="5"/>
      <c r="BJ15" s="5"/>
      <c r="BK15" s="5"/>
      <c r="BL15" s="5"/>
      <c r="BM15" s="8" t="str">
        <f>Prisfil!A173</f>
        <v>Konsol TS/GB i takfall</v>
      </c>
      <c r="BN15" s="48"/>
      <c r="BO15" s="53"/>
      <c r="BP15" s="48"/>
      <c r="BQ15" s="5"/>
      <c r="BR15" s="5"/>
      <c r="BS15" s="5"/>
      <c r="BT15" s="5"/>
      <c r="BU15" s="8" t="str">
        <f>Prisfil!A187</f>
        <v>Konsol profilerade plåttak/släta tak lång</v>
      </c>
      <c r="BV15" s="48"/>
      <c r="BW15" s="53"/>
      <c r="BX15" s="48"/>
      <c r="BY15" s="5"/>
      <c r="BZ15" s="5"/>
      <c r="CA15" s="5"/>
      <c r="CB15" s="5"/>
      <c r="CC15" s="8" t="str">
        <f>Prisfil!A195</f>
        <v>Skruvsats självborrande skruv 6st</v>
      </c>
      <c r="CD15" s="50"/>
      <c r="CE15" s="49"/>
      <c r="CI15" s="5"/>
      <c r="CJ15" s="5"/>
    </row>
    <row r="16" spans="1:96" ht="12.2" customHeight="1" x14ac:dyDescent="0.2">
      <c r="A16" s="5" t="s">
        <v>7</v>
      </c>
      <c r="B16" s="48" t="str">
        <f>Prisfil!B62</f>
        <v>6140###</v>
      </c>
      <c r="C16" s="109">
        <f>Prisfil!G62</f>
        <v>65</v>
      </c>
      <c r="D16" s="48"/>
      <c r="E16" s="5"/>
      <c r="F16" s="5"/>
      <c r="G16" s="5"/>
      <c r="H16" s="5"/>
      <c r="I16" s="5" t="s">
        <v>7</v>
      </c>
      <c r="J16" s="48" t="str">
        <f>Prisfil!B90</f>
        <v>6340###</v>
      </c>
      <c r="K16" s="109">
        <f>Prisfil!G90</f>
        <v>265</v>
      </c>
      <c r="L16" s="5"/>
      <c r="M16" s="5"/>
      <c r="N16" s="5"/>
      <c r="O16" s="5"/>
      <c r="P16" s="5"/>
      <c r="Q16" s="5" t="s">
        <v>397</v>
      </c>
      <c r="R16" s="48" t="str">
        <f>Prisfil!B114</f>
        <v>7661###</v>
      </c>
      <c r="S16" s="109">
        <f>Prisfil!G114</f>
        <v>452</v>
      </c>
      <c r="T16" s="5"/>
      <c r="U16" s="5"/>
      <c r="V16" s="5"/>
      <c r="W16" s="5"/>
      <c r="X16" s="5"/>
      <c r="Y16" s="5" t="s">
        <v>477</v>
      </c>
      <c r="Z16" s="48" t="str">
        <f>Prisfil!B76</f>
        <v>4160###</v>
      </c>
      <c r="AA16" s="109">
        <f>Prisfil!G76</f>
        <v>181</v>
      </c>
      <c r="AB16" s="5"/>
      <c r="AC16" s="5"/>
      <c r="AD16" s="5"/>
      <c r="AE16" s="5"/>
      <c r="AF16" s="5"/>
      <c r="AG16" s="8" t="str">
        <f>Prisfil!A101</f>
        <v>KAMI Classic Vindskiva</v>
      </c>
      <c r="AH16" s="50"/>
      <c r="AI16" s="49"/>
      <c r="AK16" s="5"/>
      <c r="AL16" s="5"/>
      <c r="AM16" s="5"/>
      <c r="AN16" s="5"/>
      <c r="AO16" s="59"/>
      <c r="AP16" s="70"/>
      <c r="AQ16" s="179"/>
      <c r="AR16" s="70"/>
      <c r="AS16" s="65"/>
      <c r="AT16" s="65"/>
      <c r="AU16" s="65"/>
      <c r="AV16" s="65"/>
      <c r="AW16" s="5" t="s">
        <v>307</v>
      </c>
      <c r="AX16" s="48">
        <f>Prisfil!B144</f>
        <v>8800040</v>
      </c>
      <c r="AY16" s="109">
        <f>Prisfil!G144</f>
        <v>154.5</v>
      </c>
      <c r="AZ16" s="108"/>
      <c r="BA16" s="5"/>
      <c r="BB16" s="5"/>
      <c r="BC16" s="5"/>
      <c r="BD16" s="5"/>
      <c r="BE16" s="9"/>
      <c r="BF16" s="63"/>
      <c r="BG16" s="72"/>
      <c r="BH16" s="185"/>
      <c r="BI16" s="5"/>
      <c r="BJ16" s="5"/>
      <c r="BK16" s="5"/>
      <c r="BL16" s="5"/>
      <c r="BM16" s="9"/>
      <c r="BN16" s="51" t="s">
        <v>5</v>
      </c>
      <c r="BO16" s="52" t="s">
        <v>6</v>
      </c>
      <c r="BP16" s="48"/>
      <c r="BQ16" s="5"/>
      <c r="BR16" s="5"/>
      <c r="BS16" s="5"/>
      <c r="BT16" s="5"/>
      <c r="BU16" s="9"/>
      <c r="BV16" s="51" t="s">
        <v>5</v>
      </c>
      <c r="BW16" s="52" t="s">
        <v>6</v>
      </c>
      <c r="BX16" s="48"/>
      <c r="BY16" s="5"/>
      <c r="BZ16" s="5"/>
      <c r="CA16" s="5"/>
      <c r="CB16" s="5"/>
      <c r="CC16" s="9" t="s">
        <v>450</v>
      </c>
      <c r="CD16" s="51" t="s">
        <v>5</v>
      </c>
      <c r="CE16" s="52" t="s">
        <v>6</v>
      </c>
      <c r="CI16" s="5"/>
      <c r="CJ16" s="5"/>
    </row>
    <row r="17" spans="1:88" ht="12.2" customHeight="1" x14ac:dyDescent="0.2">
      <c r="A17" s="5" t="s">
        <v>9</v>
      </c>
      <c r="B17" s="48" t="str">
        <f>Prisfil!B63</f>
        <v>6150###</v>
      </c>
      <c r="C17" s="109">
        <f>Prisfil!G63</f>
        <v>63.4</v>
      </c>
      <c r="D17" s="48"/>
      <c r="E17" s="5"/>
      <c r="F17" s="5"/>
      <c r="G17" s="5"/>
      <c r="H17" s="5"/>
      <c r="I17" s="5" t="s">
        <v>9</v>
      </c>
      <c r="J17" s="48" t="str">
        <f>Prisfil!B91</f>
        <v>6350###</v>
      </c>
      <c r="K17" s="109">
        <f>Prisfil!G91</f>
        <v>255.4</v>
      </c>
      <c r="L17" s="5"/>
      <c r="M17" s="5"/>
      <c r="N17" s="5"/>
      <c r="O17" s="5"/>
      <c r="P17" s="5"/>
      <c r="Q17" s="5" t="s">
        <v>398</v>
      </c>
      <c r="R17" s="48" t="str">
        <f>Prisfil!B117</f>
        <v>7761###</v>
      </c>
      <c r="S17" s="109">
        <f>Prisfil!G117</f>
        <v>452</v>
      </c>
      <c r="T17" s="5"/>
      <c r="U17" s="5"/>
      <c r="V17" s="5"/>
      <c r="W17" s="5"/>
      <c r="X17" s="5"/>
      <c r="Y17" s="5"/>
      <c r="Z17" s="51"/>
      <c r="AA17" s="52"/>
      <c r="AB17" s="48"/>
      <c r="AC17" s="5"/>
      <c r="AD17" s="5"/>
      <c r="AE17" s="5"/>
      <c r="AF17" s="5"/>
      <c r="AG17" s="9" t="s">
        <v>25</v>
      </c>
      <c r="AH17" s="51" t="s">
        <v>5</v>
      </c>
      <c r="AI17" s="52" t="s">
        <v>6</v>
      </c>
      <c r="AJ17" s="48"/>
      <c r="AK17" s="5"/>
      <c r="AL17" s="5"/>
      <c r="AM17" s="5"/>
      <c r="AN17" s="5"/>
      <c r="AO17" s="5"/>
      <c r="AP17" s="50"/>
      <c r="AQ17" s="49"/>
      <c r="AR17" s="48"/>
      <c r="AS17" s="5"/>
      <c r="AT17" s="5"/>
      <c r="AU17" s="5"/>
      <c r="AV17" s="5"/>
      <c r="AW17" s="65"/>
      <c r="AX17" s="70"/>
      <c r="AY17" s="67"/>
      <c r="AZ17" s="214"/>
      <c r="BA17" s="65"/>
      <c r="BB17" s="65"/>
      <c r="BC17" s="65"/>
      <c r="BD17" s="65"/>
      <c r="BE17" s="12"/>
      <c r="BF17" s="63" t="str">
        <f>Prisfil!B156</f>
        <v>8S00100</v>
      </c>
      <c r="BG17" s="110">
        <f>Prisfil!G156</f>
        <v>35.9</v>
      </c>
      <c r="BH17" s="48"/>
      <c r="BI17" s="5"/>
      <c r="BJ17" s="5"/>
      <c r="BK17" s="5"/>
      <c r="BL17" s="5"/>
      <c r="BM17" s="5"/>
      <c r="BN17" s="48"/>
      <c r="BO17" s="53"/>
      <c r="BP17" s="48"/>
      <c r="BQ17" s="5"/>
      <c r="BR17" s="5"/>
      <c r="BS17" s="5"/>
      <c r="BT17" s="5"/>
      <c r="BU17" s="5"/>
      <c r="BV17" s="48"/>
      <c r="BW17" s="53"/>
      <c r="BX17" s="48"/>
      <c r="BY17" s="5"/>
      <c r="BZ17" s="5"/>
      <c r="CA17" s="5"/>
      <c r="CB17" s="5"/>
      <c r="CC17" s="5"/>
      <c r="CD17" s="48"/>
      <c r="CE17" s="53"/>
      <c r="CI17" s="5"/>
      <c r="CJ17" s="5"/>
    </row>
    <row r="18" spans="1:88" ht="12.2" customHeight="1" x14ac:dyDescent="0.2">
      <c r="A18" s="5" t="s">
        <v>476</v>
      </c>
      <c r="B18" s="48" t="str">
        <f>Prisfil!B64</f>
        <v>6160###</v>
      </c>
      <c r="C18" s="109">
        <f>Prisfil!G64</f>
        <v>38.299999999999997</v>
      </c>
      <c r="D18" s="48"/>
      <c r="E18" s="5"/>
      <c r="F18" s="5"/>
      <c r="G18" s="5"/>
      <c r="H18" s="5"/>
      <c r="I18" s="5" t="s">
        <v>476</v>
      </c>
      <c r="J18" s="48" t="str">
        <f>Prisfil!B92</f>
        <v>6360###</v>
      </c>
      <c r="K18" s="109">
        <f>Prisfil!G92</f>
        <v>152.80000000000001</v>
      </c>
      <c r="L18" s="5"/>
      <c r="M18" s="5"/>
      <c r="N18" s="5"/>
      <c r="O18" s="5"/>
      <c r="P18" s="5"/>
      <c r="Q18" s="5"/>
      <c r="R18" s="48"/>
      <c r="S18" s="54"/>
      <c r="T18" s="5"/>
      <c r="U18" s="5"/>
      <c r="V18" s="5"/>
      <c r="W18" s="5"/>
      <c r="X18" s="5"/>
      <c r="Y18" s="5"/>
      <c r="Z18" s="48"/>
      <c r="AA18" s="53"/>
      <c r="AB18" s="48"/>
      <c r="AC18" s="5"/>
      <c r="AD18" s="5"/>
      <c r="AE18" s="5"/>
      <c r="AF18" s="5"/>
      <c r="AG18" s="5"/>
      <c r="AH18" s="48"/>
      <c r="AI18" s="53"/>
      <c r="AJ18" s="48"/>
      <c r="AK18" s="5"/>
      <c r="AL18" s="5"/>
      <c r="AM18" s="5"/>
      <c r="AN18" s="5"/>
      <c r="AO18" s="8" t="str">
        <f>Prisfil!A58</f>
        <v>KAMI Classic nockstöd vent</v>
      </c>
      <c r="AP18" s="50"/>
      <c r="AQ18" s="49"/>
      <c r="AS18" s="5"/>
      <c r="AT18" s="5"/>
      <c r="AU18" s="5"/>
      <c r="AV18" s="5"/>
      <c r="AW18" s="8" t="s">
        <v>21</v>
      </c>
      <c r="AX18" s="50"/>
      <c r="AY18" s="49"/>
      <c r="AZ18" s="108"/>
      <c r="BA18" s="5"/>
      <c r="BB18" s="5"/>
      <c r="BC18" s="5"/>
      <c r="BD18" s="5"/>
      <c r="BE18" s="65"/>
      <c r="BF18" s="70"/>
      <c r="BG18" s="67"/>
      <c r="BH18" s="70"/>
      <c r="BI18" s="65"/>
      <c r="BJ18" s="65"/>
      <c r="BK18" s="65"/>
      <c r="BL18" s="65"/>
      <c r="BM18" s="5" t="s">
        <v>33</v>
      </c>
      <c r="BN18" s="56" t="str">
        <f>Prisfil!B173</f>
        <v>8634###</v>
      </c>
      <c r="BO18" s="109">
        <f>Prisfil!G173</f>
        <v>140.30000000000001</v>
      </c>
      <c r="BP18" s="57"/>
      <c r="BQ18" s="5"/>
      <c r="BR18" s="5"/>
      <c r="BS18" s="5"/>
      <c r="BT18" s="5"/>
      <c r="BU18" s="5"/>
      <c r="BV18" s="56" t="str">
        <f>Prisfil!B187</f>
        <v>8612###</v>
      </c>
      <c r="BW18" s="109">
        <f>Prisfil!G187</f>
        <v>100.4</v>
      </c>
      <c r="BX18" s="111"/>
      <c r="BY18" s="5"/>
      <c r="BZ18" s="5"/>
      <c r="CA18" s="5"/>
      <c r="CB18" s="5"/>
      <c r="CC18" s="55"/>
      <c r="CD18" s="56">
        <f>Prisfil!B195</f>
        <v>8630000</v>
      </c>
      <c r="CE18" s="109">
        <f>Prisfil!G195</f>
        <v>27.4</v>
      </c>
      <c r="CF18" s="5"/>
      <c r="CG18" s="5"/>
      <c r="CH18" s="5"/>
      <c r="CI18" s="5"/>
      <c r="CJ18" s="5"/>
    </row>
    <row r="19" spans="1:88" ht="12.2" customHeight="1" x14ac:dyDescent="0.2">
      <c r="A19" s="26" t="s">
        <v>8</v>
      </c>
      <c r="B19" s="48" t="str">
        <f>Prisfil!B66</f>
        <v>6170###</v>
      </c>
      <c r="C19" s="109">
        <f>Prisfil!G66</f>
        <v>44</v>
      </c>
      <c r="D19" s="48"/>
      <c r="E19" s="5"/>
      <c r="F19" s="5"/>
      <c r="G19" s="5"/>
      <c r="H19" s="5"/>
      <c r="I19" s="26" t="s">
        <v>8</v>
      </c>
      <c r="J19" s="48" t="str">
        <f>Prisfil!B94</f>
        <v>6370###</v>
      </c>
      <c r="K19" s="109">
        <f>Prisfil!G94</f>
        <v>155.9</v>
      </c>
      <c r="L19" s="5"/>
      <c r="M19" s="5"/>
      <c r="N19" s="5"/>
      <c r="O19" s="5"/>
      <c r="P19" s="5"/>
      <c r="Q19" s="5"/>
      <c r="R19" s="48"/>
      <c r="S19" s="49"/>
      <c r="T19" s="5"/>
      <c r="U19" s="5"/>
      <c r="V19" s="5"/>
      <c r="W19" s="5"/>
      <c r="X19" s="5"/>
      <c r="Y19" s="5"/>
      <c r="Z19" s="48"/>
      <c r="AA19" s="109"/>
      <c r="AB19" s="48"/>
      <c r="AC19" s="5"/>
      <c r="AD19" s="5"/>
      <c r="AE19" s="5"/>
      <c r="AF19" s="5"/>
      <c r="AG19" s="5" t="s">
        <v>390</v>
      </c>
      <c r="AH19" s="48" t="str">
        <f>Prisfil!B101</f>
        <v>4074###</v>
      </c>
      <c r="AI19" s="109">
        <f>Prisfil!G101</f>
        <v>166.7</v>
      </c>
      <c r="AJ19" s="48"/>
      <c r="AK19" s="5"/>
      <c r="AL19" s="5"/>
      <c r="AM19" s="5"/>
      <c r="AN19" s="5"/>
      <c r="AO19" s="5"/>
      <c r="AP19" s="51" t="s">
        <v>5</v>
      </c>
      <c r="AQ19" s="52" t="s">
        <v>6</v>
      </c>
      <c r="AR19" s="48"/>
      <c r="AS19" s="5"/>
      <c r="AT19" s="5"/>
      <c r="AU19" s="5"/>
      <c r="AV19" s="5"/>
      <c r="AW19" s="9" t="s">
        <v>211</v>
      </c>
      <c r="AX19" s="51" t="s">
        <v>5</v>
      </c>
      <c r="AY19" s="52" t="s">
        <v>6</v>
      </c>
      <c r="AZ19" s="108"/>
      <c r="BA19" s="5"/>
      <c r="BB19" s="5"/>
      <c r="BC19" s="5"/>
      <c r="BD19" s="5"/>
      <c r="BH19" s="48"/>
      <c r="BI19" s="5"/>
      <c r="BJ19" s="5"/>
      <c r="BK19" s="5"/>
      <c r="BL19" s="5"/>
      <c r="BM19" s="59"/>
      <c r="BN19" s="70"/>
      <c r="BO19" s="71"/>
      <c r="BP19" s="70"/>
      <c r="BQ19" s="65"/>
      <c r="BR19" s="65"/>
      <c r="BS19" s="65"/>
      <c r="BT19" s="65"/>
      <c r="BU19" s="59"/>
      <c r="BV19" s="70"/>
      <c r="BW19" s="71"/>
      <c r="BX19" s="70"/>
      <c r="BY19" s="65"/>
      <c r="BZ19" s="65"/>
      <c r="CA19" s="65"/>
      <c r="CB19" s="65"/>
      <c r="CC19" s="65"/>
      <c r="CD19" s="65"/>
      <c r="CE19" s="65"/>
      <c r="CF19" s="65"/>
      <c r="CG19" s="65"/>
      <c r="CH19" s="65"/>
      <c r="CI19" s="65"/>
      <c r="CJ19" s="65"/>
    </row>
    <row r="20" spans="1:88" ht="12.2" customHeight="1" x14ac:dyDescent="0.2">
      <c r="A20" s="26" t="s">
        <v>198</v>
      </c>
      <c r="B20" s="48" t="str">
        <f>Prisfil!B65</f>
        <v>6120###</v>
      </c>
      <c r="C20" s="109">
        <f>Prisfil!G65</f>
        <v>38.299999999999997</v>
      </c>
      <c r="D20" s="48"/>
      <c r="E20" s="5"/>
      <c r="F20" s="5"/>
      <c r="G20" s="5"/>
      <c r="H20" s="5"/>
      <c r="I20" s="26" t="s">
        <v>198</v>
      </c>
      <c r="J20" s="48" t="str">
        <f>Prisfil!B93</f>
        <v>6320###</v>
      </c>
      <c r="K20" s="109">
        <f>Prisfil!G93</f>
        <v>152.80000000000001</v>
      </c>
      <c r="L20" s="5"/>
      <c r="M20" s="5"/>
      <c r="N20" s="5"/>
      <c r="O20" s="5"/>
      <c r="P20" s="5"/>
      <c r="Q20" s="9" t="s">
        <v>168</v>
      </c>
      <c r="R20" s="50"/>
      <c r="S20" s="49"/>
      <c r="T20" s="5"/>
      <c r="U20" s="5"/>
      <c r="V20" s="5"/>
      <c r="W20" s="5"/>
      <c r="X20" s="5"/>
      <c r="Y20" s="5"/>
      <c r="Z20" s="5"/>
      <c r="AA20" s="5"/>
      <c r="AB20" s="48"/>
      <c r="AC20" s="5"/>
      <c r="AD20" s="5"/>
      <c r="AE20" s="5"/>
      <c r="AF20" s="5"/>
      <c r="AG20" s="5"/>
      <c r="AH20" s="5"/>
      <c r="AI20" s="5"/>
      <c r="AJ20" s="48"/>
      <c r="AK20" s="5"/>
      <c r="AL20" s="5"/>
      <c r="AM20" s="5"/>
      <c r="AN20" s="5"/>
      <c r="AO20" s="5"/>
      <c r="AP20" s="48"/>
      <c r="AQ20" s="53"/>
      <c r="AR20" s="48"/>
      <c r="AS20" s="5"/>
      <c r="AT20" s="5"/>
      <c r="AU20" s="5"/>
      <c r="AV20" s="5"/>
      <c r="AZ20" s="5"/>
      <c r="BA20" s="5"/>
      <c r="BB20" s="5"/>
      <c r="BC20" s="5"/>
      <c r="BD20" s="5"/>
      <c r="BE20" s="8"/>
      <c r="BF20" s="50"/>
      <c r="BG20" s="49"/>
      <c r="BH20" s="48"/>
      <c r="BI20" s="5"/>
      <c r="BJ20" s="5"/>
      <c r="BK20" s="5"/>
      <c r="BL20" s="5"/>
      <c r="BM20" s="38"/>
      <c r="BN20" s="50"/>
      <c r="BO20" s="49"/>
      <c r="BP20" s="48"/>
      <c r="BQ20" s="5"/>
      <c r="BR20" s="5"/>
      <c r="BS20" s="5"/>
      <c r="BT20" s="5"/>
      <c r="BU20" s="38"/>
      <c r="BV20" s="50"/>
      <c r="BW20" s="49"/>
      <c r="BX20" s="48"/>
      <c r="BY20" s="5"/>
      <c r="BZ20" s="5"/>
      <c r="CA20" s="5"/>
      <c r="CB20" s="5"/>
      <c r="CI20" s="26"/>
      <c r="CJ20" s="5"/>
    </row>
    <row r="21" spans="1:88" ht="12.2" customHeight="1" x14ac:dyDescent="0.2">
      <c r="A21" s="12"/>
      <c r="B21" s="63"/>
      <c r="C21" s="64"/>
      <c r="D21" s="15"/>
      <c r="E21" s="5"/>
      <c r="F21" s="5"/>
      <c r="G21" s="5"/>
      <c r="H21" s="5"/>
      <c r="I21" s="12"/>
      <c r="J21" s="50"/>
      <c r="K21" s="64"/>
      <c r="L21" s="5"/>
      <c r="M21" s="5"/>
      <c r="N21" s="5"/>
      <c r="O21" s="5"/>
      <c r="P21" s="5"/>
      <c r="Q21" s="12"/>
      <c r="R21" s="50"/>
      <c r="S21" s="64"/>
      <c r="T21" s="5"/>
      <c r="U21" s="5"/>
      <c r="V21" s="5"/>
      <c r="W21" s="5"/>
      <c r="X21" s="5"/>
      <c r="Y21" s="12" t="s">
        <v>462</v>
      </c>
      <c r="Z21" s="5"/>
      <c r="AA21" s="5"/>
      <c r="AB21" s="48"/>
      <c r="AC21" s="5"/>
      <c r="AD21" s="5"/>
      <c r="AE21" s="5"/>
      <c r="AF21" s="5"/>
      <c r="AG21" s="5"/>
      <c r="AH21" s="5"/>
      <c r="AI21" s="5"/>
      <c r="AJ21" s="48"/>
      <c r="AK21" s="5"/>
      <c r="AL21" s="5"/>
      <c r="AM21" s="5"/>
      <c r="AN21" s="5"/>
      <c r="AO21" s="5" t="s">
        <v>390</v>
      </c>
      <c r="AP21" s="48" t="str">
        <f>Prisfil!B58</f>
        <v>407V###</v>
      </c>
      <c r="AQ21" s="109">
        <f>Prisfil!G58</f>
        <v>45.4</v>
      </c>
      <c r="AR21" s="48"/>
      <c r="AS21" s="5"/>
      <c r="AT21" s="5"/>
      <c r="AU21" s="5"/>
      <c r="AV21" s="5"/>
      <c r="AW21" s="5" t="s">
        <v>212</v>
      </c>
      <c r="AX21" s="48" t="str">
        <f>Prisfil!B134</f>
        <v>8162###</v>
      </c>
      <c r="AY21" s="109">
        <f>Prisfil!$G$134</f>
        <v>184</v>
      </c>
      <c r="AZ21" s="5"/>
      <c r="BA21" s="5"/>
      <c r="BB21" s="5"/>
      <c r="BC21" s="5"/>
      <c r="BD21" s="5"/>
      <c r="BE21" s="33"/>
      <c r="BF21" s="51"/>
      <c r="BG21" s="52"/>
      <c r="BH21" s="15"/>
      <c r="BI21" s="5"/>
      <c r="BJ21" s="5"/>
      <c r="BK21" s="5"/>
      <c r="BL21" s="5"/>
      <c r="BM21" s="8" t="str">
        <f>Prisfil!A177</f>
        <v>Glidskydd takpannor/prof. plåt inkl. skruv</v>
      </c>
      <c r="BN21" s="63"/>
      <c r="BO21" s="62"/>
      <c r="BP21" s="15"/>
      <c r="BQ21" s="5"/>
      <c r="BR21" s="5"/>
      <c r="BS21" s="5"/>
      <c r="BT21" s="5"/>
      <c r="BU21" s="8" t="str">
        <f>Prisfil!A188</f>
        <v>Överdel bryggkonsol</v>
      </c>
      <c r="BV21" s="63"/>
      <c r="BW21" s="62"/>
      <c r="BX21" s="15"/>
      <c r="BY21" s="5"/>
      <c r="BZ21" s="5"/>
      <c r="CA21" s="5"/>
      <c r="CB21" s="5"/>
      <c r="CC21" s="8" t="s">
        <v>318</v>
      </c>
      <c r="CD21" s="50"/>
      <c r="CE21" s="49"/>
      <c r="CF21" s="48"/>
      <c r="CG21" s="5"/>
      <c r="CH21" s="5"/>
      <c r="CI21" s="5"/>
      <c r="CJ21" s="5"/>
    </row>
    <row r="22" spans="1:88" ht="12.2" customHeight="1" x14ac:dyDescent="0.2">
      <c r="A22" s="5"/>
      <c r="B22" s="50"/>
      <c r="C22" s="49"/>
      <c r="D22" s="48"/>
      <c r="E22" s="5"/>
      <c r="F22" s="5"/>
      <c r="G22" s="5"/>
      <c r="H22" s="5"/>
      <c r="I22" s="12"/>
      <c r="J22" s="50"/>
      <c r="K22" s="62"/>
      <c r="L22" s="5"/>
      <c r="M22" s="5"/>
      <c r="N22" s="5"/>
      <c r="O22" s="5"/>
      <c r="P22" s="5"/>
      <c r="Q22" s="5"/>
      <c r="R22" s="50"/>
      <c r="S22" s="49"/>
      <c r="T22" s="5"/>
      <c r="U22" s="5"/>
      <c r="V22" s="5"/>
      <c r="W22" s="5"/>
      <c r="X22" s="5"/>
      <c r="Y22" s="69"/>
      <c r="Z22" s="66"/>
      <c r="AA22" s="67"/>
      <c r="AB22" s="70"/>
      <c r="AC22" s="65"/>
      <c r="AD22" s="65"/>
      <c r="AE22" s="65"/>
      <c r="AF22" s="65"/>
      <c r="AG22" s="69"/>
      <c r="AH22" s="66"/>
      <c r="AI22" s="67"/>
      <c r="AJ22" s="70"/>
      <c r="AK22" s="65"/>
      <c r="AL22" s="65"/>
      <c r="AM22" s="65"/>
      <c r="AN22" s="65"/>
      <c r="AO22" s="5"/>
      <c r="AP22" s="48"/>
      <c r="AQ22" s="109"/>
      <c r="AR22" s="48"/>
      <c r="AS22" s="5"/>
      <c r="AT22" s="5"/>
      <c r="AU22" s="5"/>
      <c r="AV22" s="5"/>
      <c r="AW22" s="26" t="s">
        <v>31</v>
      </c>
      <c r="AX22" s="48">
        <f>Prisfil!B138</f>
        <v>8172015</v>
      </c>
      <c r="AY22" s="109">
        <f>Prisfil!G138</f>
        <v>573</v>
      </c>
      <c r="AZ22" s="5"/>
      <c r="BA22" s="5"/>
      <c r="BB22" s="5"/>
      <c r="BC22" s="5"/>
      <c r="BD22" s="5"/>
      <c r="BE22" s="5"/>
      <c r="BF22" s="48"/>
      <c r="BG22" s="53"/>
      <c r="BH22" s="48"/>
      <c r="BI22" s="5"/>
      <c r="BJ22" s="5"/>
      <c r="BK22" s="5"/>
      <c r="BL22" s="5"/>
      <c r="BM22" s="9"/>
      <c r="BN22" s="51" t="s">
        <v>5</v>
      </c>
      <c r="BO22" s="52" t="s">
        <v>6</v>
      </c>
      <c r="BP22" s="48"/>
      <c r="BQ22" s="5"/>
      <c r="BR22" s="5"/>
      <c r="BS22" s="5"/>
      <c r="BT22" s="5"/>
      <c r="BU22" s="9"/>
      <c r="BV22" s="51" t="s">
        <v>5</v>
      </c>
      <c r="BW22" s="52" t="s">
        <v>6</v>
      </c>
      <c r="BX22" s="48"/>
      <c r="BY22" s="5"/>
      <c r="BZ22" s="5"/>
      <c r="CA22" s="5"/>
      <c r="CB22" s="5"/>
      <c r="CC22" s="9" t="s">
        <v>27</v>
      </c>
      <c r="CD22" s="51" t="s">
        <v>5</v>
      </c>
      <c r="CE22" s="52" t="s">
        <v>6</v>
      </c>
      <c r="CF22" s="48"/>
      <c r="CG22" s="5"/>
      <c r="CH22" s="5"/>
      <c r="CI22" s="5"/>
      <c r="CJ22" s="5"/>
    </row>
    <row r="23" spans="1:88" ht="12.2" customHeight="1" x14ac:dyDescent="0.2">
      <c r="A23" s="7"/>
      <c r="B23" s="47"/>
      <c r="C23" s="46"/>
      <c r="D23" s="45"/>
      <c r="E23" s="7"/>
      <c r="F23" s="7"/>
      <c r="G23" s="7"/>
      <c r="H23" s="7"/>
      <c r="I23" s="7"/>
      <c r="J23" s="47"/>
      <c r="K23" s="46"/>
      <c r="L23" s="7"/>
      <c r="M23" s="7"/>
      <c r="N23" s="7"/>
      <c r="O23" s="7"/>
      <c r="P23" s="7"/>
      <c r="Q23" s="7"/>
      <c r="R23" s="47"/>
      <c r="S23" s="46"/>
      <c r="T23" s="7"/>
      <c r="U23" s="7"/>
      <c r="V23" s="7"/>
      <c r="W23" s="7"/>
      <c r="X23" s="7"/>
      <c r="Y23" s="5"/>
      <c r="Z23" s="51"/>
      <c r="AA23" s="52"/>
      <c r="AB23" s="48"/>
      <c r="AC23" s="5"/>
      <c r="AD23" s="5"/>
      <c r="AE23" s="5"/>
      <c r="AF23" s="5"/>
      <c r="AG23" s="5"/>
      <c r="AH23" s="51"/>
      <c r="AI23" s="52"/>
      <c r="AJ23" s="48"/>
      <c r="AK23" s="5"/>
      <c r="AL23" s="5"/>
      <c r="AM23" s="5"/>
      <c r="AN23" s="5"/>
      <c r="AO23" s="12"/>
      <c r="AP23" s="48"/>
      <c r="AQ23" s="109"/>
      <c r="AR23" s="48"/>
      <c r="AS23" s="15"/>
      <c r="AT23" s="5"/>
      <c r="AU23" s="5"/>
      <c r="AV23" s="5"/>
      <c r="AW23" s="65"/>
      <c r="AX23" s="70"/>
      <c r="AY23" s="67"/>
      <c r="AZ23" s="65"/>
      <c r="BA23" s="65"/>
      <c r="BB23" s="65"/>
      <c r="BC23" s="65"/>
      <c r="BD23" s="65"/>
      <c r="BE23" s="5"/>
      <c r="BF23" s="48"/>
      <c r="BG23" s="109"/>
      <c r="BH23" s="5"/>
      <c r="BI23" s="5"/>
      <c r="BJ23" s="5"/>
      <c r="BK23" s="5"/>
      <c r="BL23" s="5"/>
      <c r="BM23" s="5"/>
      <c r="BN23" s="48"/>
      <c r="BO23" s="53"/>
      <c r="BP23" s="48"/>
      <c r="BQ23" s="5"/>
      <c r="BR23" s="5"/>
      <c r="BS23" s="5"/>
      <c r="BT23" s="5"/>
      <c r="BU23" s="5"/>
      <c r="BV23" s="48"/>
      <c r="BW23" s="53"/>
      <c r="BX23" s="48"/>
      <c r="BY23" s="5"/>
      <c r="BZ23" s="5"/>
      <c r="CA23" s="5"/>
      <c r="CB23" s="5"/>
      <c r="CC23" s="5"/>
      <c r="CD23" s="48"/>
      <c r="CE23" s="53"/>
      <c r="CF23" s="48"/>
      <c r="CG23" s="5"/>
      <c r="CH23" s="5"/>
      <c r="CI23" s="5"/>
      <c r="CJ23" s="5"/>
    </row>
    <row r="24" spans="1:88" ht="12.2" customHeight="1" x14ac:dyDescent="0.2">
      <c r="A24" s="8" t="s">
        <v>43</v>
      </c>
      <c r="B24" s="50"/>
      <c r="C24" s="49"/>
      <c r="D24" s="48"/>
      <c r="E24" s="5"/>
      <c r="F24" s="5"/>
      <c r="G24" s="5"/>
      <c r="H24" s="5"/>
      <c r="I24" s="8" t="s">
        <v>280</v>
      </c>
      <c r="J24" s="50"/>
      <c r="K24" s="49"/>
      <c r="L24" s="5"/>
      <c r="M24" s="5"/>
      <c r="N24" s="5"/>
      <c r="O24" s="5"/>
      <c r="P24" s="5"/>
      <c r="Q24" s="8" t="s">
        <v>51</v>
      </c>
      <c r="R24" s="50"/>
      <c r="S24" s="49"/>
      <c r="T24" s="5"/>
      <c r="U24" s="5"/>
      <c r="V24" s="5"/>
      <c r="W24" s="5"/>
      <c r="X24" s="5"/>
      <c r="Y24" s="8" t="str">
        <f>Prisfil!A73</f>
        <v>Fotplåt för KAMI Pannplåt</v>
      </c>
      <c r="Z24" s="48"/>
      <c r="AA24" s="49"/>
      <c r="AB24" s="48"/>
      <c r="AC24" s="5"/>
      <c r="AD24" s="5"/>
      <c r="AE24" s="5"/>
      <c r="AF24" s="5"/>
      <c r="AG24" s="8" t="str">
        <f>Prisfil!A123</f>
        <v>KAMI Classic Ståndskiva, tvärs fals</v>
      </c>
      <c r="AH24" s="50"/>
      <c r="AI24" s="49"/>
      <c r="AJ24" s="48"/>
      <c r="AK24" s="5"/>
      <c r="AL24" s="5"/>
      <c r="AM24" s="5"/>
      <c r="AN24" s="5"/>
      <c r="AO24" s="59"/>
      <c r="AP24" s="70"/>
      <c r="AQ24" s="179"/>
      <c r="AR24" s="70"/>
      <c r="AS24" s="65"/>
      <c r="AT24" s="65"/>
      <c r="AU24" s="65"/>
      <c r="AV24" s="65"/>
      <c r="AW24" s="8" t="s">
        <v>36</v>
      </c>
      <c r="AX24" s="50"/>
      <c r="AY24" s="49"/>
      <c r="AZ24" s="5"/>
      <c r="BA24" s="5"/>
      <c r="BB24" s="5"/>
      <c r="BC24" s="5"/>
      <c r="BD24" s="5"/>
      <c r="BE24" s="65"/>
      <c r="BF24" s="70"/>
      <c r="BG24" s="67"/>
      <c r="BH24" s="65"/>
      <c r="BI24" s="65"/>
      <c r="BJ24" s="65"/>
      <c r="BK24" s="65"/>
      <c r="BL24" s="65"/>
      <c r="BM24" s="5" t="s">
        <v>33</v>
      </c>
      <c r="BN24" s="56" t="str">
        <f>Prisfil!B177</f>
        <v>8635###</v>
      </c>
      <c r="BO24" s="109">
        <f>Prisfil!G177</f>
        <v>164</v>
      </c>
      <c r="BP24" s="57"/>
      <c r="BQ24" s="5"/>
      <c r="BR24" s="5"/>
      <c r="BS24" s="5"/>
      <c r="BT24" s="5"/>
      <c r="BU24" s="5"/>
      <c r="BV24" s="56" t="str">
        <f>Prisfil!B188</f>
        <v>8622###</v>
      </c>
      <c r="BW24" s="109">
        <f>Prisfil!G188</f>
        <v>67.400000000000006</v>
      </c>
      <c r="BX24" s="111"/>
      <c r="BY24" s="5"/>
      <c r="BZ24" s="5"/>
      <c r="CA24" s="5"/>
      <c r="CB24" s="5"/>
      <c r="CC24" s="55" t="s">
        <v>323</v>
      </c>
      <c r="CD24" s="56">
        <f>Prisfil!B197</f>
        <v>7200125</v>
      </c>
      <c r="CE24" s="109">
        <f>Prisfil!G197</f>
        <v>129.19999999999999</v>
      </c>
      <c r="CF24" s="111"/>
      <c r="CG24" s="5"/>
      <c r="CH24" s="5"/>
      <c r="CI24" s="5"/>
      <c r="CJ24" s="5"/>
    </row>
    <row r="25" spans="1:88" ht="12.2" customHeight="1" x14ac:dyDescent="0.2">
      <c r="A25" s="9" t="s">
        <v>25</v>
      </c>
      <c r="B25" s="51" t="s">
        <v>5</v>
      </c>
      <c r="C25" s="52" t="s">
        <v>6</v>
      </c>
      <c r="D25" s="48"/>
      <c r="E25" s="5"/>
      <c r="F25" s="5"/>
      <c r="G25" s="5"/>
      <c r="H25" s="5"/>
      <c r="I25" s="9" t="s">
        <v>25</v>
      </c>
      <c r="J25" s="51" t="s">
        <v>5</v>
      </c>
      <c r="K25" s="52" t="s">
        <v>6</v>
      </c>
      <c r="L25" s="5"/>
      <c r="M25" s="5"/>
      <c r="N25" s="5"/>
      <c r="O25" s="5"/>
      <c r="P25" s="5"/>
      <c r="Q25" s="9" t="s">
        <v>26</v>
      </c>
      <c r="R25" s="51" t="s">
        <v>5</v>
      </c>
      <c r="S25" s="52" t="s">
        <v>6</v>
      </c>
      <c r="T25" s="5"/>
      <c r="U25" s="5"/>
      <c r="V25" s="5"/>
      <c r="W25" s="5"/>
      <c r="X25" s="5"/>
      <c r="Y25" s="9" t="s">
        <v>25</v>
      </c>
      <c r="Z25" s="51" t="s">
        <v>5</v>
      </c>
      <c r="AA25" s="52" t="s">
        <v>6</v>
      </c>
      <c r="AB25" s="48"/>
      <c r="AC25" s="5"/>
      <c r="AD25" s="5"/>
      <c r="AE25" s="5"/>
      <c r="AF25" s="5"/>
      <c r="AG25" s="9" t="s">
        <v>25</v>
      </c>
      <c r="AH25" s="51" t="s">
        <v>5</v>
      </c>
      <c r="AI25" s="52" t="s">
        <v>6</v>
      </c>
      <c r="AJ25" s="48"/>
      <c r="AK25" s="5"/>
      <c r="AL25" s="5"/>
      <c r="AM25" s="5"/>
      <c r="AN25" s="5"/>
      <c r="AO25" s="5"/>
      <c r="AP25" s="5"/>
      <c r="AQ25" s="5"/>
      <c r="AR25" s="5"/>
      <c r="AS25" s="5"/>
      <c r="AT25" s="5"/>
      <c r="AU25" s="5"/>
      <c r="AV25" s="5"/>
      <c r="AW25" s="9" t="s">
        <v>211</v>
      </c>
      <c r="AX25" s="51" t="s">
        <v>5</v>
      </c>
      <c r="AY25" s="52" t="s">
        <v>6</v>
      </c>
      <c r="AZ25" s="5"/>
      <c r="BA25" s="5"/>
      <c r="BB25" s="5"/>
      <c r="BC25" s="5"/>
      <c r="BD25" s="5"/>
      <c r="BH25" s="5"/>
      <c r="BI25" s="5"/>
      <c r="BJ25" s="5"/>
      <c r="BK25" s="5"/>
      <c r="BL25" s="5"/>
      <c r="BM25" s="43"/>
      <c r="BN25" s="73"/>
      <c r="BO25" s="74"/>
      <c r="BP25" s="70"/>
      <c r="BQ25" s="65"/>
      <c r="BR25" s="65"/>
      <c r="BS25" s="65"/>
      <c r="BT25" s="65"/>
      <c r="BU25" s="43"/>
      <c r="BV25" s="73"/>
      <c r="BW25" s="74"/>
      <c r="BX25" s="70"/>
      <c r="BY25" s="65"/>
      <c r="BZ25" s="65"/>
      <c r="CA25" s="65"/>
      <c r="CB25" s="65"/>
      <c r="CC25" s="215"/>
      <c r="CD25" s="78"/>
      <c r="CE25" s="179"/>
      <c r="CF25" s="218"/>
      <c r="CG25" s="65"/>
      <c r="CH25" s="65"/>
      <c r="CI25" s="65"/>
      <c r="CJ25" s="65"/>
    </row>
    <row r="26" spans="1:88" ht="12.2" customHeight="1" x14ac:dyDescent="0.2">
      <c r="A26" s="5"/>
      <c r="B26" s="48"/>
      <c r="C26" s="53"/>
      <c r="D26" s="48"/>
      <c r="E26" s="5"/>
      <c r="F26" s="5"/>
      <c r="G26" s="5"/>
      <c r="H26" s="5"/>
      <c r="I26" s="5"/>
      <c r="J26" s="48"/>
      <c r="K26" s="53"/>
      <c r="L26" s="5"/>
      <c r="M26" s="5"/>
      <c r="N26" s="5"/>
      <c r="O26" s="5"/>
      <c r="P26" s="5"/>
      <c r="Q26" s="5"/>
      <c r="R26" s="48"/>
      <c r="S26" s="53"/>
      <c r="T26" s="5"/>
      <c r="U26" s="5"/>
      <c r="V26" s="5"/>
      <c r="W26" s="5"/>
      <c r="X26" s="5"/>
      <c r="Y26" s="5"/>
      <c r="Z26" s="48"/>
      <c r="AA26" s="49"/>
      <c r="AB26" s="15"/>
      <c r="AC26" s="5"/>
      <c r="AD26" s="5"/>
      <c r="AE26" s="5"/>
      <c r="AF26" s="5"/>
      <c r="AG26" s="5"/>
      <c r="AH26" s="48"/>
      <c r="AI26" s="53"/>
      <c r="AJ26" s="15"/>
      <c r="AK26" s="5"/>
      <c r="AL26" s="5"/>
      <c r="AM26" s="5"/>
      <c r="AN26" s="5"/>
      <c r="AO26" s="8" t="str">
        <f>Prisfil!A59</f>
        <v>KAMI Classic nockstöd löpande</v>
      </c>
      <c r="AP26" s="50"/>
      <c r="AQ26" s="49"/>
      <c r="AW26" s="5"/>
      <c r="AX26" s="48"/>
      <c r="AY26" s="49"/>
      <c r="AZ26" s="5"/>
      <c r="BA26" s="5"/>
      <c r="BB26" s="5"/>
      <c r="BC26" s="5"/>
      <c r="BD26" s="5"/>
      <c r="BE26" s="8"/>
      <c r="BF26" s="50"/>
      <c r="BG26" s="49"/>
      <c r="BH26" s="5"/>
      <c r="BI26" s="5"/>
      <c r="BJ26" s="5"/>
      <c r="BK26" s="5"/>
      <c r="BL26" s="5"/>
      <c r="BM26" s="5"/>
      <c r="BN26" s="48"/>
      <c r="BO26" s="53"/>
      <c r="BP26" s="48"/>
      <c r="BQ26" s="5"/>
      <c r="BR26" s="5"/>
      <c r="BS26" s="5"/>
      <c r="BT26" s="5"/>
      <c r="BU26" s="5"/>
      <c r="BV26" s="48"/>
      <c r="BW26" s="53"/>
      <c r="BX26" s="48"/>
      <c r="BY26" s="5"/>
      <c r="BZ26" s="5"/>
      <c r="CA26" s="5"/>
      <c r="CB26" s="5"/>
      <c r="CC26" s="26"/>
      <c r="CD26" s="89"/>
      <c r="CE26" s="216"/>
      <c r="CF26" s="89"/>
      <c r="CG26" s="26"/>
      <c r="CH26" s="26"/>
      <c r="CI26" s="5"/>
      <c r="CJ26" s="5"/>
    </row>
    <row r="27" spans="1:88" ht="12.2" customHeight="1" x14ac:dyDescent="0.2">
      <c r="A27" s="5" t="s">
        <v>7</v>
      </c>
      <c r="B27" s="48" t="str">
        <f>Prisfil!B68</f>
        <v>6640###</v>
      </c>
      <c r="C27" s="109">
        <f>Prisfil!G68</f>
        <v>212.8</v>
      </c>
      <c r="D27" s="48"/>
      <c r="E27" s="5"/>
      <c r="F27" s="5"/>
      <c r="G27" s="5"/>
      <c r="H27" s="5"/>
      <c r="I27" s="26" t="s">
        <v>198</v>
      </c>
      <c r="J27" s="48" t="str">
        <f>Prisfil!B95</f>
        <v>6321###</v>
      </c>
      <c r="K27" s="109">
        <f>Prisfil!G95</f>
        <v>150.80000000000001</v>
      </c>
      <c r="L27" s="5"/>
      <c r="M27" s="5"/>
      <c r="N27" s="5"/>
      <c r="O27" s="5"/>
      <c r="P27" s="5"/>
      <c r="Q27" s="5"/>
      <c r="R27" s="48">
        <f>Prisfil!B132</f>
        <v>8000001</v>
      </c>
      <c r="S27" s="109">
        <f>Prisfil!G132</f>
        <v>64</v>
      </c>
      <c r="T27" s="5"/>
      <c r="U27" s="5"/>
      <c r="V27" s="5"/>
      <c r="W27" s="5"/>
      <c r="X27" s="5"/>
      <c r="Y27" s="5" t="s">
        <v>477</v>
      </c>
      <c r="Z27" s="48" t="str">
        <f>Prisfil!B73</f>
        <v>4166###</v>
      </c>
      <c r="AA27" s="109">
        <f>Prisfil!G73</f>
        <v>110</v>
      </c>
      <c r="AB27" s="48"/>
      <c r="AC27" s="5"/>
      <c r="AD27" s="5"/>
      <c r="AE27" s="5"/>
      <c r="AF27" s="5"/>
      <c r="AG27" s="5" t="s">
        <v>390</v>
      </c>
      <c r="AH27" s="48" t="str">
        <f>Prisfil!B123</f>
        <v>4077###</v>
      </c>
      <c r="AI27" s="109">
        <f>Prisfil!G123</f>
        <v>167.7</v>
      </c>
      <c r="AJ27" s="48"/>
      <c r="AK27" s="5"/>
      <c r="AL27" s="5"/>
      <c r="AM27" s="5"/>
      <c r="AN27" s="5"/>
      <c r="AO27" s="9" t="s">
        <v>342</v>
      </c>
      <c r="AP27" s="51" t="s">
        <v>5</v>
      </c>
      <c r="AQ27" s="52" t="s">
        <v>6</v>
      </c>
      <c r="AW27" s="5" t="s">
        <v>212</v>
      </c>
      <c r="AX27" s="48" t="str">
        <f>Prisfil!B135</f>
        <v>8163###</v>
      </c>
      <c r="AY27" s="109">
        <f>Prisfil!$G$135</f>
        <v>184</v>
      </c>
      <c r="AZ27" s="108"/>
      <c r="BA27" s="5"/>
      <c r="BB27" s="5"/>
      <c r="BC27" s="5"/>
      <c r="BD27" s="5"/>
      <c r="BE27" s="33"/>
      <c r="BF27" s="51"/>
      <c r="BG27" s="52"/>
      <c r="BH27" s="5"/>
      <c r="BI27" s="5"/>
      <c r="BJ27" s="5"/>
      <c r="BK27" s="5"/>
      <c r="BL27" s="5"/>
      <c r="BM27" s="8" t="str">
        <f>Prisfil!A176</f>
        <v>Infästningssats TS/GB i takfall prof. plåt</v>
      </c>
      <c r="BN27" s="63"/>
      <c r="BO27" s="62"/>
      <c r="BP27" s="15"/>
      <c r="BQ27" s="5"/>
      <c r="BR27" s="5"/>
      <c r="BS27" s="5"/>
      <c r="BT27" s="5"/>
      <c r="BU27" s="8" t="str">
        <f>Prisfil!A189</f>
        <v>Isstopp räckesrör/profildurk</v>
      </c>
      <c r="BV27" s="63"/>
      <c r="BW27" s="62"/>
      <c r="BX27" s="15"/>
      <c r="BY27" s="5"/>
      <c r="BZ27" s="5"/>
      <c r="CA27" s="5"/>
      <c r="CB27" s="5"/>
      <c r="CC27" s="8" t="s">
        <v>315</v>
      </c>
      <c r="CD27" s="50"/>
      <c r="CE27" s="49"/>
      <c r="CF27" s="48"/>
      <c r="CG27" s="5"/>
      <c r="CH27" s="5"/>
      <c r="CI27" s="5"/>
      <c r="CJ27" s="5"/>
    </row>
    <row r="28" spans="1:88" ht="12.2" customHeight="1" x14ac:dyDescent="0.2">
      <c r="A28" s="5" t="s">
        <v>9</v>
      </c>
      <c r="B28" s="48" t="str">
        <f>Prisfil!B69</f>
        <v>6650###</v>
      </c>
      <c r="C28" s="109">
        <f>Prisfil!G69</f>
        <v>199.3</v>
      </c>
      <c r="D28" s="48"/>
      <c r="E28" s="5"/>
      <c r="F28" s="5"/>
      <c r="G28" s="5"/>
      <c r="H28" s="5"/>
      <c r="I28" s="5"/>
      <c r="J28" s="48"/>
      <c r="K28" s="109"/>
      <c r="L28" s="5"/>
      <c r="M28" s="5"/>
      <c r="N28" s="5"/>
      <c r="O28" s="5"/>
      <c r="P28" s="5"/>
      <c r="T28" s="5"/>
      <c r="U28" s="5"/>
      <c r="V28" s="5"/>
      <c r="W28" s="5"/>
      <c r="X28" s="5"/>
      <c r="Y28" s="8"/>
      <c r="Z28" s="50"/>
      <c r="AA28" s="49"/>
      <c r="AB28" s="48"/>
      <c r="AC28" s="5"/>
      <c r="AD28" s="5"/>
      <c r="AE28" s="5"/>
      <c r="AF28" s="5"/>
      <c r="AG28" s="8"/>
      <c r="AH28" s="50"/>
      <c r="AI28" s="49"/>
      <c r="AJ28" s="48"/>
      <c r="AK28" s="5"/>
      <c r="AL28" s="5"/>
      <c r="AM28" s="5"/>
      <c r="AN28" s="5"/>
      <c r="AO28" s="5"/>
      <c r="AP28" s="48"/>
      <c r="AQ28" s="53"/>
      <c r="AW28" s="26" t="s">
        <v>40</v>
      </c>
      <c r="AX28" s="48">
        <f>Prisfil!B139</f>
        <v>8173015</v>
      </c>
      <c r="AY28" s="109">
        <f>Prisfil!G139</f>
        <v>573</v>
      </c>
      <c r="AZ28" s="5"/>
      <c r="BA28" s="5"/>
      <c r="BB28" s="5"/>
      <c r="BC28" s="5"/>
      <c r="BD28" s="5"/>
      <c r="BE28" s="5"/>
      <c r="BF28" s="48"/>
      <c r="BG28" s="53"/>
      <c r="BH28" s="5"/>
      <c r="BI28" s="5"/>
      <c r="BJ28" s="5"/>
      <c r="BK28" s="5"/>
      <c r="BL28" s="5"/>
      <c r="BM28" s="9"/>
      <c r="BN28" s="51" t="s">
        <v>5</v>
      </c>
      <c r="BO28" s="52" t="s">
        <v>6</v>
      </c>
      <c r="BP28" s="48"/>
      <c r="BQ28" s="5"/>
      <c r="BR28" s="5"/>
      <c r="BS28" s="5"/>
      <c r="BT28" s="5"/>
      <c r="BU28" s="9"/>
      <c r="BV28" s="51" t="s">
        <v>5</v>
      </c>
      <c r="BW28" s="52" t="s">
        <v>6</v>
      </c>
      <c r="BX28" s="48"/>
      <c r="BY28" s="5"/>
      <c r="BZ28" s="5"/>
      <c r="CA28" s="5"/>
      <c r="CB28" s="5"/>
      <c r="CC28" s="9" t="s">
        <v>27</v>
      </c>
      <c r="CD28" s="51" t="s">
        <v>5</v>
      </c>
      <c r="CE28" s="52" t="s">
        <v>6</v>
      </c>
      <c r="CF28" s="48"/>
      <c r="CG28" s="5"/>
      <c r="CH28" s="5"/>
      <c r="CI28" s="5"/>
      <c r="CJ28" s="5"/>
    </row>
    <row r="29" spans="1:88" ht="12.2" customHeight="1" x14ac:dyDescent="0.2">
      <c r="A29" s="5" t="s">
        <v>476</v>
      </c>
      <c r="B29" s="48" t="str">
        <f>Prisfil!B70</f>
        <v>6660###</v>
      </c>
      <c r="C29" s="109">
        <f>Prisfil!G70</f>
        <v>99.7</v>
      </c>
      <c r="D29" s="48"/>
      <c r="E29" s="5"/>
      <c r="F29" s="5"/>
      <c r="G29" s="5"/>
      <c r="H29" s="5"/>
      <c r="I29" s="5"/>
      <c r="J29" s="48"/>
      <c r="K29" s="109"/>
      <c r="L29" s="5"/>
      <c r="M29" s="5"/>
      <c r="N29" s="5"/>
      <c r="O29" s="5"/>
      <c r="P29" s="5"/>
      <c r="T29" s="5"/>
      <c r="U29" s="5"/>
      <c r="V29" s="5"/>
      <c r="W29" s="5"/>
      <c r="X29" s="5"/>
      <c r="Y29" s="5"/>
      <c r="Z29" s="51"/>
      <c r="AA29" s="52"/>
      <c r="AB29" s="48"/>
      <c r="AC29" s="5"/>
      <c r="AD29" s="5"/>
      <c r="AE29" s="5"/>
      <c r="AF29" s="5"/>
      <c r="AG29" s="5"/>
      <c r="AH29" s="51"/>
      <c r="AI29" s="52"/>
      <c r="AJ29" s="48"/>
      <c r="AK29" s="5"/>
      <c r="AL29" s="5"/>
      <c r="AM29" s="5"/>
      <c r="AN29" s="5"/>
      <c r="AO29" s="5" t="s">
        <v>390</v>
      </c>
      <c r="AP29" s="48" t="str">
        <f>Prisfil!B59</f>
        <v>407L###</v>
      </c>
      <c r="AQ29" s="109">
        <f>Prisfil!G59</f>
        <v>112</v>
      </c>
      <c r="AW29" s="65"/>
      <c r="AX29" s="70"/>
      <c r="AY29" s="67"/>
      <c r="AZ29" s="65"/>
      <c r="BA29" s="65"/>
      <c r="BB29" s="65"/>
      <c r="BC29" s="65"/>
      <c r="BD29" s="65"/>
      <c r="BE29" s="5"/>
      <c r="BF29" s="48"/>
      <c r="BG29" s="109"/>
      <c r="BH29" s="5"/>
      <c r="BI29" s="5"/>
      <c r="BJ29" s="5"/>
      <c r="BK29" s="5"/>
      <c r="BL29" s="5"/>
      <c r="BM29" s="5"/>
      <c r="BN29" s="48"/>
      <c r="BO29" s="53"/>
      <c r="BP29" s="48"/>
      <c r="BQ29" s="5"/>
      <c r="BR29" s="5"/>
      <c r="BS29" s="5"/>
      <c r="BT29" s="5"/>
      <c r="BU29" s="5"/>
      <c r="BV29" s="48"/>
      <c r="BW29" s="53"/>
      <c r="BX29" s="48"/>
      <c r="BY29" s="5"/>
      <c r="BZ29" s="5"/>
      <c r="CA29" s="5"/>
      <c r="CB29" s="5"/>
      <c r="CC29" s="5"/>
      <c r="CD29" s="48"/>
      <c r="CE29" s="53"/>
      <c r="CF29" s="48"/>
      <c r="CG29" s="5"/>
      <c r="CH29" s="5"/>
      <c r="CI29" s="5"/>
      <c r="CJ29" s="5"/>
    </row>
    <row r="30" spans="1:88" ht="12.2" customHeight="1" x14ac:dyDescent="0.2">
      <c r="A30" s="26" t="s">
        <v>8</v>
      </c>
      <c r="B30" s="48" t="str">
        <f>Prisfil!B71</f>
        <v>6670###</v>
      </c>
      <c r="C30" s="109">
        <f>Prisfil!G71</f>
        <v>103.8</v>
      </c>
      <c r="D30" s="48"/>
      <c r="E30" s="5"/>
      <c r="F30" s="5"/>
      <c r="G30" s="5"/>
      <c r="H30" s="5"/>
      <c r="I30" s="26"/>
      <c r="J30" s="48"/>
      <c r="K30" s="109"/>
      <c r="L30" s="108"/>
      <c r="M30" s="5"/>
      <c r="N30" s="5"/>
      <c r="O30" s="5"/>
      <c r="P30" s="5"/>
      <c r="Q30" s="26"/>
      <c r="R30" s="48"/>
      <c r="S30" s="49"/>
      <c r="T30" s="5"/>
      <c r="U30" s="5"/>
      <c r="V30" s="5"/>
      <c r="W30" s="5"/>
      <c r="X30" s="5"/>
      <c r="Y30" s="5"/>
      <c r="Z30" s="48"/>
      <c r="AA30" s="53"/>
      <c r="AB30" s="48"/>
      <c r="AC30" s="5"/>
      <c r="AD30" s="5"/>
      <c r="AE30" s="5"/>
      <c r="AF30" s="5"/>
      <c r="AG30" s="5"/>
      <c r="AH30" s="48"/>
      <c r="AI30" s="53"/>
      <c r="AJ30" s="48"/>
      <c r="AK30" s="5"/>
      <c r="AL30" s="5"/>
      <c r="AM30" s="5"/>
      <c r="AN30" s="5"/>
      <c r="AO30" s="5"/>
      <c r="AP30" s="48"/>
      <c r="AQ30" s="109"/>
      <c r="AR30" s="48"/>
      <c r="AS30" s="5"/>
      <c r="AT30" s="5"/>
      <c r="AU30" s="5"/>
      <c r="AV30" s="5"/>
      <c r="AW30" s="8" t="s">
        <v>387</v>
      </c>
      <c r="AX30" s="50"/>
      <c r="AY30" s="49"/>
      <c r="AZ30" s="5"/>
      <c r="BA30" s="5"/>
      <c r="BB30" s="5"/>
      <c r="BC30" s="5"/>
      <c r="BD30" s="5"/>
      <c r="BE30" s="59"/>
      <c r="BF30" s="70"/>
      <c r="BG30" s="61"/>
      <c r="BH30" s="65"/>
      <c r="BI30" s="65"/>
      <c r="BJ30" s="65"/>
      <c r="BK30" s="65"/>
      <c r="BL30" s="65"/>
      <c r="BM30" s="5" t="s">
        <v>33</v>
      </c>
      <c r="BN30" s="56" t="str">
        <f>Prisfil!B176</f>
        <v>8633###</v>
      </c>
      <c r="BO30" s="109">
        <f>Prisfil!G176</f>
        <v>113.8</v>
      </c>
      <c r="BP30" s="57"/>
      <c r="BQ30" s="5"/>
      <c r="BR30" s="5"/>
      <c r="BS30" s="5"/>
      <c r="BT30" s="5"/>
      <c r="BU30" s="5" t="s">
        <v>33</v>
      </c>
      <c r="BV30" s="56">
        <f>Prisfil!B189</f>
        <v>8617015</v>
      </c>
      <c r="BW30" s="109">
        <f>Prisfil!G189</f>
        <v>25.2</v>
      </c>
      <c r="BX30" s="111"/>
      <c r="BY30" s="5"/>
      <c r="BZ30" s="5"/>
      <c r="CA30" s="5"/>
      <c r="CB30" s="5"/>
      <c r="CC30" s="5" t="s">
        <v>321</v>
      </c>
      <c r="CD30" s="56">
        <f>Prisfil!B198</f>
        <v>7200135</v>
      </c>
      <c r="CE30" s="109">
        <f>Prisfil!G198</f>
        <v>21.2</v>
      </c>
      <c r="CF30" s="48"/>
      <c r="CG30" s="5"/>
      <c r="CH30" s="5"/>
      <c r="CI30" s="5"/>
      <c r="CJ30" s="5"/>
    </row>
    <row r="31" spans="1:88" ht="12.2" customHeight="1" x14ac:dyDescent="0.2">
      <c r="A31" s="5" t="s">
        <v>198</v>
      </c>
      <c r="B31" s="48" t="str">
        <f>Prisfil!B72</f>
        <v>6620###</v>
      </c>
      <c r="C31" s="109">
        <f>Prisfil!G72</f>
        <v>97</v>
      </c>
      <c r="D31" s="48"/>
      <c r="E31" s="5"/>
      <c r="F31" s="5"/>
      <c r="G31" s="5"/>
      <c r="H31" s="5"/>
      <c r="I31" s="5"/>
      <c r="J31" s="50"/>
      <c r="K31" s="49"/>
      <c r="L31" s="5"/>
      <c r="M31" s="5"/>
      <c r="N31" s="5"/>
      <c r="O31" s="5"/>
      <c r="P31" s="5"/>
      <c r="Q31" s="5"/>
      <c r="R31" s="50"/>
      <c r="S31" s="49"/>
      <c r="T31" s="5"/>
      <c r="U31" s="5"/>
      <c r="V31" s="5"/>
      <c r="W31" s="5"/>
      <c r="X31" s="5"/>
      <c r="Y31" s="5"/>
      <c r="Z31" s="48"/>
      <c r="AA31" s="109"/>
      <c r="AB31" s="48"/>
      <c r="AC31" s="5"/>
      <c r="AD31" s="5"/>
      <c r="AE31" s="5"/>
      <c r="AF31" s="5"/>
      <c r="AG31" s="5"/>
      <c r="AH31" s="48"/>
      <c r="AI31" s="109"/>
      <c r="AJ31" s="48"/>
      <c r="AK31" s="5"/>
      <c r="AL31" s="5"/>
      <c r="AM31" s="5"/>
      <c r="AN31" s="5"/>
      <c r="AO31" s="5"/>
      <c r="AP31" s="5"/>
      <c r="AQ31" s="5"/>
      <c r="AR31" s="5"/>
      <c r="AS31" s="5"/>
      <c r="AT31" s="5"/>
      <c r="AU31" s="5"/>
      <c r="AV31" s="5"/>
      <c r="AW31" s="9" t="s">
        <v>187</v>
      </c>
      <c r="AX31" s="51" t="s">
        <v>5</v>
      </c>
      <c r="AY31" s="52" t="s">
        <v>6</v>
      </c>
      <c r="AZ31" s="5"/>
      <c r="BA31" s="5"/>
      <c r="BB31" s="5"/>
      <c r="BC31" s="5"/>
      <c r="BD31" s="5"/>
      <c r="BE31" s="5"/>
      <c r="BF31" s="50"/>
      <c r="BG31" s="49"/>
      <c r="BH31" s="5"/>
      <c r="BI31" s="5"/>
      <c r="BJ31" s="5"/>
      <c r="BK31" s="5"/>
      <c r="BL31" s="5"/>
      <c r="BM31" s="75"/>
      <c r="BN31" s="66"/>
      <c r="BO31" s="67" t="s">
        <v>13</v>
      </c>
      <c r="BP31" s="70"/>
      <c r="BQ31" s="65"/>
      <c r="BR31" s="65"/>
      <c r="BS31" s="65"/>
      <c r="BT31" s="65"/>
      <c r="BU31" s="75"/>
      <c r="BV31" s="66"/>
      <c r="BW31" s="67"/>
      <c r="BX31" s="70"/>
      <c r="BY31" s="65"/>
      <c r="BZ31" s="65"/>
      <c r="CA31" s="65"/>
      <c r="CB31" s="65"/>
      <c r="CC31" s="65"/>
      <c r="CD31" s="65"/>
      <c r="CE31" s="65"/>
      <c r="CF31" s="218"/>
      <c r="CG31" s="65"/>
      <c r="CH31" s="65"/>
      <c r="CI31" s="65"/>
      <c r="CJ31" s="65"/>
    </row>
    <row r="32" spans="1:88" ht="12.2" customHeight="1" x14ac:dyDescent="0.2">
      <c r="A32" s="12"/>
      <c r="B32" s="63"/>
      <c r="C32" s="64"/>
      <c r="D32" s="15"/>
      <c r="E32" s="5"/>
      <c r="F32" s="5"/>
      <c r="G32" s="5"/>
      <c r="H32" s="5"/>
      <c r="I32" s="12"/>
      <c r="J32" s="50"/>
      <c r="K32" s="64"/>
      <c r="L32" s="5"/>
      <c r="M32" s="5"/>
      <c r="N32" s="5"/>
      <c r="O32" s="5"/>
      <c r="P32" s="5"/>
      <c r="Q32" s="12"/>
      <c r="R32" s="50"/>
      <c r="S32" s="64"/>
      <c r="T32" s="5"/>
      <c r="U32" s="5"/>
      <c r="V32" s="5"/>
      <c r="W32" s="5"/>
      <c r="X32" s="5"/>
      <c r="Y32" s="26"/>
      <c r="Z32" s="48"/>
      <c r="AA32" s="109"/>
      <c r="AB32" s="48"/>
      <c r="AC32" s="5"/>
      <c r="AD32" s="5"/>
      <c r="AE32" s="5"/>
      <c r="AF32" s="5"/>
      <c r="AG32" s="26"/>
      <c r="AH32" s="48"/>
      <c r="AI32" s="109"/>
      <c r="AJ32" s="48"/>
      <c r="AK32" s="5"/>
      <c r="AL32" s="5"/>
      <c r="AM32" s="5"/>
      <c r="AN32" s="5"/>
      <c r="AO32" s="65"/>
      <c r="AP32" s="65"/>
      <c r="AQ32" s="65"/>
      <c r="AR32" s="65"/>
      <c r="AS32" s="65"/>
      <c r="AT32" s="65"/>
      <c r="AU32" s="65"/>
      <c r="AV32" s="65"/>
      <c r="AW32" s="5"/>
      <c r="AX32" s="48"/>
      <c r="AY32" s="53"/>
      <c r="AZ32" s="5"/>
      <c r="BA32" s="5"/>
      <c r="BB32" s="5"/>
      <c r="BC32" s="5"/>
      <c r="BD32" s="5"/>
      <c r="BE32" s="8" t="s">
        <v>23</v>
      </c>
      <c r="BF32" s="50"/>
      <c r="BG32" s="49"/>
      <c r="BH32" s="5"/>
      <c r="BI32" s="5"/>
      <c r="BJ32" s="5"/>
      <c r="BK32" s="5"/>
      <c r="BL32" s="5"/>
      <c r="BM32" s="9"/>
      <c r="BN32" s="63"/>
      <c r="BO32" s="62"/>
      <c r="BP32" s="15"/>
      <c r="BQ32" s="5"/>
      <c r="BR32" s="5"/>
      <c r="BS32" s="5"/>
      <c r="BT32" s="5"/>
      <c r="BU32" s="9"/>
      <c r="BV32" s="63"/>
      <c r="BW32" s="62"/>
      <c r="BX32" s="15"/>
      <c r="BY32" s="5"/>
      <c r="BZ32" s="5"/>
      <c r="CA32" s="5"/>
      <c r="CB32" s="5"/>
      <c r="CC32" s="9"/>
      <c r="CD32" s="51"/>
      <c r="CE32" s="52"/>
      <c r="CF32" s="48"/>
      <c r="CG32" s="5"/>
      <c r="CH32" s="5"/>
      <c r="CI32" s="5"/>
      <c r="CJ32" s="5"/>
    </row>
    <row r="33" spans="1:88" ht="12.2" customHeight="1" x14ac:dyDescent="0.2">
      <c r="A33" s="5"/>
      <c r="B33" s="50"/>
      <c r="C33" s="49"/>
      <c r="D33" s="48"/>
      <c r="E33" s="5"/>
      <c r="F33" s="5"/>
      <c r="G33" s="5"/>
      <c r="H33" s="5"/>
      <c r="I33" s="5"/>
      <c r="J33" s="50"/>
      <c r="K33" s="49"/>
      <c r="L33" s="5"/>
      <c r="M33" s="5"/>
      <c r="N33" s="5"/>
      <c r="O33" s="5"/>
      <c r="P33" s="5"/>
      <c r="Q33" s="5"/>
      <c r="R33" s="50"/>
      <c r="S33" s="49"/>
      <c r="T33" s="5"/>
      <c r="U33" s="5"/>
      <c r="V33" s="5"/>
      <c r="W33" s="5"/>
      <c r="X33" s="5"/>
      <c r="Y33" s="65"/>
      <c r="Z33" s="66"/>
      <c r="AA33" s="67"/>
      <c r="AB33" s="70"/>
      <c r="AC33" s="65"/>
      <c r="AD33" s="65"/>
      <c r="AE33" s="65"/>
      <c r="AF33" s="65"/>
      <c r="AG33" s="65"/>
      <c r="AH33" s="66"/>
      <c r="AI33" s="67"/>
      <c r="AJ33" s="70"/>
      <c r="AK33" s="65"/>
      <c r="AL33" s="65"/>
      <c r="AM33" s="65"/>
      <c r="AN33" s="65"/>
      <c r="AR33" s="5"/>
      <c r="AS33" s="5"/>
      <c r="AT33" s="5"/>
      <c r="AU33" s="5"/>
      <c r="AV33" s="5"/>
      <c r="AW33" s="5" t="s">
        <v>368</v>
      </c>
      <c r="AX33" s="48">
        <f>Prisfil!B147</f>
        <v>8800003</v>
      </c>
      <c r="AY33" s="54">
        <f>Prisfil!G147</f>
        <v>18.7</v>
      </c>
      <c r="AZ33" s="229"/>
      <c r="BA33" s="5"/>
      <c r="BB33" s="5"/>
      <c r="BC33" s="5"/>
      <c r="BD33" s="5"/>
      <c r="BE33" s="33" t="s">
        <v>195</v>
      </c>
      <c r="BF33" s="51" t="s">
        <v>5</v>
      </c>
      <c r="BG33" s="52" t="s">
        <v>6</v>
      </c>
      <c r="BH33" s="5"/>
      <c r="BI33" s="5"/>
      <c r="BJ33" s="5"/>
      <c r="BK33" s="5"/>
      <c r="BL33" s="5"/>
      <c r="BM33" s="8" t="s">
        <v>435</v>
      </c>
      <c r="BN33" s="50"/>
      <c r="BO33" s="49"/>
      <c r="BP33" s="48"/>
      <c r="BQ33" s="5"/>
      <c r="BR33" s="5"/>
      <c r="BS33" s="5"/>
      <c r="BT33" s="5"/>
      <c r="BU33" s="8" t="str">
        <f>Prisfil!A190</f>
        <v xml:space="preserve">Räckesrör 2,4m </v>
      </c>
      <c r="BV33" s="63"/>
      <c r="BW33" s="62"/>
      <c r="BX33" s="48"/>
      <c r="BY33" s="5"/>
      <c r="BZ33" s="5"/>
      <c r="CA33" s="5"/>
      <c r="CB33" s="5"/>
      <c r="CC33" s="8" t="s">
        <v>316</v>
      </c>
      <c r="CD33" s="48"/>
      <c r="CE33" s="53"/>
      <c r="CF33" s="48"/>
      <c r="CG33" s="5"/>
      <c r="CH33" s="5"/>
      <c r="CI33" s="5"/>
      <c r="CJ33" s="5"/>
    </row>
    <row r="34" spans="1:88" ht="12.2" customHeight="1" x14ac:dyDescent="0.25">
      <c r="A34" s="7"/>
      <c r="B34" s="47"/>
      <c r="C34" s="46"/>
      <c r="D34" s="45"/>
      <c r="E34" s="7"/>
      <c r="F34" s="7"/>
      <c r="G34" s="7"/>
      <c r="H34" s="7"/>
      <c r="I34" s="7"/>
      <c r="J34" s="47"/>
      <c r="K34" s="46"/>
      <c r="L34" s="7"/>
      <c r="M34" s="7"/>
      <c r="N34" s="7"/>
      <c r="O34" s="7"/>
      <c r="P34" s="7"/>
      <c r="Q34" s="7"/>
      <c r="R34" s="47"/>
      <c r="S34" s="46"/>
      <c r="T34" s="271" t="s">
        <v>45</v>
      </c>
      <c r="U34" s="271"/>
      <c r="V34" s="271" t="s">
        <v>261</v>
      </c>
      <c r="W34" s="271"/>
      <c r="X34" s="279"/>
      <c r="AB34" s="15"/>
      <c r="AC34" s="5"/>
      <c r="AD34" s="5"/>
      <c r="AE34" s="5"/>
      <c r="AF34" s="5"/>
      <c r="AG34" s="8"/>
      <c r="AH34" s="50"/>
      <c r="AI34" s="49"/>
      <c r="AJ34" s="15"/>
      <c r="AK34" s="5"/>
      <c r="AL34" s="5"/>
      <c r="AM34" s="5"/>
      <c r="AN34" s="5"/>
      <c r="AO34" s="8" t="str">
        <f>Prisfil!A57</f>
        <v>KAMI Classic nockstöd</v>
      </c>
      <c r="AP34" s="50"/>
      <c r="AQ34" s="49"/>
      <c r="AR34" s="48"/>
      <c r="AS34" s="5"/>
      <c r="AT34" s="5"/>
      <c r="AU34" s="5"/>
      <c r="AV34" s="5"/>
      <c r="AW34" s="65"/>
      <c r="AX34" s="70"/>
      <c r="AY34" s="71"/>
      <c r="AZ34" s="65"/>
      <c r="BA34" s="65"/>
      <c r="BB34" s="65"/>
      <c r="BC34" s="65"/>
      <c r="BD34" s="65"/>
      <c r="BE34" s="5"/>
      <c r="BF34" s="48"/>
      <c r="BG34" s="53"/>
      <c r="BH34" s="5"/>
      <c r="BI34" s="5"/>
      <c r="BJ34" s="5"/>
      <c r="BK34" s="5"/>
      <c r="BL34" s="5"/>
      <c r="BM34" s="9"/>
      <c r="BN34" s="51" t="s">
        <v>5</v>
      </c>
      <c r="BO34" s="52" t="s">
        <v>6</v>
      </c>
      <c r="BP34" s="48"/>
      <c r="BQ34" s="5"/>
      <c r="BR34" s="5"/>
      <c r="BS34" s="5"/>
      <c r="BT34" s="5"/>
      <c r="BU34" s="9"/>
      <c r="BV34" s="51" t="s">
        <v>5</v>
      </c>
      <c r="BW34" s="52" t="s">
        <v>6</v>
      </c>
      <c r="BX34" s="48"/>
      <c r="BY34" s="5"/>
      <c r="BZ34" s="5"/>
      <c r="CA34" s="5"/>
      <c r="CB34" s="5"/>
      <c r="CC34" s="9" t="s">
        <v>27</v>
      </c>
      <c r="CD34" s="51" t="s">
        <v>5</v>
      </c>
      <c r="CE34" s="52" t="s">
        <v>6</v>
      </c>
      <c r="CF34" s="48"/>
      <c r="CG34" s="5"/>
      <c r="CH34" s="5"/>
      <c r="CI34" s="5"/>
      <c r="CJ34" s="5"/>
    </row>
    <row r="35" spans="1:88" ht="12.2" customHeight="1" x14ac:dyDescent="0.2">
      <c r="A35" s="8" t="s">
        <v>44</v>
      </c>
      <c r="B35" s="50"/>
      <c r="C35" s="49"/>
      <c r="D35" s="48"/>
      <c r="E35" s="5"/>
      <c r="F35" s="5"/>
      <c r="G35" s="5"/>
      <c r="H35" s="5"/>
      <c r="I35" s="8" t="s">
        <v>46</v>
      </c>
      <c r="J35" s="50"/>
      <c r="K35" s="49"/>
      <c r="L35" s="5"/>
      <c r="M35" s="5"/>
      <c r="N35" s="5"/>
      <c r="O35" s="5"/>
      <c r="P35" s="5"/>
      <c r="Q35" s="8" t="s">
        <v>47</v>
      </c>
      <c r="R35" s="50"/>
      <c r="S35" s="49"/>
      <c r="T35" s="5"/>
      <c r="U35" s="5"/>
      <c r="V35" s="5"/>
      <c r="W35" s="5"/>
      <c r="X35" s="5"/>
      <c r="Y35" s="8" t="str">
        <f>Prisfil!A143</f>
        <v>Tätningsband för KAMI Pannplåt</v>
      </c>
      <c r="Z35" s="50"/>
      <c r="AA35" s="49"/>
      <c r="AB35" s="48"/>
      <c r="AC35" s="5"/>
      <c r="AD35" s="5"/>
      <c r="AE35" s="5"/>
      <c r="AF35" s="5"/>
      <c r="AG35" s="8" t="str">
        <f>Prisfil!A124</f>
        <v>KAMI Classic Ståndskiva, längs fals</v>
      </c>
      <c r="AH35" s="50"/>
      <c r="AI35" s="49"/>
      <c r="AJ35" s="48"/>
      <c r="AK35" s="5"/>
      <c r="AL35" s="5"/>
      <c r="AM35" s="5"/>
      <c r="AN35" s="5"/>
      <c r="AO35" s="5"/>
      <c r="AP35" s="51" t="s">
        <v>5</v>
      </c>
      <c r="AQ35" s="52" t="s">
        <v>6</v>
      </c>
      <c r="AR35" s="48"/>
      <c r="AS35" s="5"/>
      <c r="AT35" s="5"/>
      <c r="AU35" s="5"/>
      <c r="AV35" s="5"/>
      <c r="AW35" s="8" t="s">
        <v>48</v>
      </c>
      <c r="AX35" s="50"/>
      <c r="AY35" s="49"/>
      <c r="AZ35" s="5"/>
      <c r="BA35" s="5"/>
      <c r="BB35" s="5"/>
      <c r="BC35" s="5"/>
      <c r="BD35" s="5"/>
      <c r="BE35" s="5"/>
      <c r="BF35" s="48" t="str">
        <f>Prisfil!B166</f>
        <v>8V00152</v>
      </c>
      <c r="BG35" s="109">
        <f>Prisfil!G166</f>
        <v>338</v>
      </c>
      <c r="BH35" s="5"/>
      <c r="BI35" s="5"/>
      <c r="BJ35" s="5"/>
      <c r="BK35" s="5"/>
      <c r="BL35" s="5"/>
      <c r="BM35" s="5"/>
      <c r="BN35" s="48"/>
      <c r="BO35" s="53"/>
      <c r="BP35" s="48"/>
      <c r="BQ35" s="5"/>
      <c r="BR35" s="5"/>
      <c r="BS35" s="5"/>
      <c r="BT35" s="5"/>
      <c r="BU35" s="5"/>
      <c r="BV35" s="48"/>
      <c r="BW35" s="53"/>
      <c r="BX35" s="48"/>
      <c r="BY35" s="5"/>
      <c r="BZ35" s="5"/>
      <c r="CA35" s="5"/>
      <c r="CB35" s="5"/>
      <c r="CC35" s="5"/>
      <c r="CD35" s="48"/>
      <c r="CE35" s="53"/>
      <c r="CF35" s="48"/>
      <c r="CG35" s="5"/>
      <c r="CH35" s="5"/>
      <c r="CI35" s="5"/>
      <c r="CJ35" s="5"/>
    </row>
    <row r="36" spans="1:88" ht="12.2" customHeight="1" x14ac:dyDescent="0.2">
      <c r="A36" s="9" t="s">
        <v>25</v>
      </c>
      <c r="B36" s="51" t="s">
        <v>5</v>
      </c>
      <c r="C36" s="52" t="s">
        <v>6</v>
      </c>
      <c r="D36" s="48"/>
      <c r="E36" s="5"/>
      <c r="F36" s="5"/>
      <c r="G36" s="5"/>
      <c r="H36" s="5"/>
      <c r="I36" s="9" t="s">
        <v>49</v>
      </c>
      <c r="J36" s="51" t="s">
        <v>5</v>
      </c>
      <c r="K36" s="52" t="s">
        <v>6</v>
      </c>
      <c r="L36" s="5"/>
      <c r="M36" s="5"/>
      <c r="N36" s="5"/>
      <c r="O36" s="5"/>
      <c r="P36" s="5"/>
      <c r="Q36" s="9" t="s">
        <v>26</v>
      </c>
      <c r="R36" s="51" t="s">
        <v>5</v>
      </c>
      <c r="S36" s="52" t="s">
        <v>6</v>
      </c>
      <c r="T36" s="5"/>
      <c r="U36" s="5"/>
      <c r="V36" s="5"/>
      <c r="W36" s="5"/>
      <c r="X36" s="5"/>
      <c r="Y36" s="9" t="s">
        <v>53</v>
      </c>
      <c r="Z36" s="51" t="s">
        <v>5</v>
      </c>
      <c r="AA36" s="52" t="s">
        <v>6</v>
      </c>
      <c r="AB36" s="48"/>
      <c r="AC36" s="5"/>
      <c r="AD36" s="5"/>
      <c r="AE36" s="5"/>
      <c r="AF36" s="5"/>
      <c r="AG36" s="9" t="s">
        <v>25</v>
      </c>
      <c r="AH36" s="51" t="s">
        <v>5</v>
      </c>
      <c r="AI36" s="52" t="s">
        <v>6</v>
      </c>
      <c r="AJ36" s="48"/>
      <c r="AK36" s="5"/>
      <c r="AL36" s="5"/>
      <c r="AM36" s="5"/>
      <c r="AN36" s="5"/>
      <c r="AO36" s="5"/>
      <c r="AP36" s="48"/>
      <c r="AQ36" s="53"/>
      <c r="AR36" s="15"/>
      <c r="AS36" s="5"/>
      <c r="AT36" s="5"/>
      <c r="AU36" s="5"/>
      <c r="AV36" s="5"/>
      <c r="AW36" s="9" t="s">
        <v>187</v>
      </c>
      <c r="AX36" s="51" t="s">
        <v>5</v>
      </c>
      <c r="AY36" s="52" t="s">
        <v>6</v>
      </c>
      <c r="AZ36" s="5"/>
      <c r="BA36" s="5"/>
      <c r="BB36" s="5"/>
      <c r="BC36" s="5"/>
      <c r="BD36" s="5"/>
      <c r="BF36" s="48"/>
      <c r="BG36" s="49"/>
      <c r="BH36" s="5"/>
      <c r="BI36" s="5"/>
      <c r="BJ36" s="5"/>
      <c r="BK36" s="5"/>
      <c r="BL36" s="5"/>
      <c r="BM36" s="55" t="s">
        <v>358</v>
      </c>
      <c r="BN36" s="56" t="str">
        <f>Prisfil!B179</f>
        <v>8610###</v>
      </c>
      <c r="BO36" s="109">
        <f>Prisfil!G179</f>
        <v>396.2</v>
      </c>
      <c r="BP36" s="57"/>
      <c r="BQ36" s="5"/>
      <c r="BR36" s="5"/>
      <c r="BS36" s="5"/>
      <c r="BT36" s="5"/>
      <c r="BU36" s="5"/>
      <c r="BV36" s="56" t="str">
        <f>Prisfil!B190</f>
        <v>8641###</v>
      </c>
      <c r="BW36" s="109">
        <f>Prisfil!G190</f>
        <v>142.4</v>
      </c>
      <c r="BX36" s="57"/>
      <c r="BY36" s="5"/>
      <c r="BZ36" s="5"/>
      <c r="CA36" s="5"/>
      <c r="CB36" s="5"/>
      <c r="CC36" s="5" t="s">
        <v>322</v>
      </c>
      <c r="CD36" s="56">
        <f>Prisfil!B199</f>
        <v>7200107</v>
      </c>
      <c r="CE36" s="109">
        <f>Prisfil!G199</f>
        <v>119.3</v>
      </c>
      <c r="CF36" s="111"/>
      <c r="CG36" s="5"/>
      <c r="CH36" s="5"/>
      <c r="CI36" s="5"/>
      <c r="CJ36" s="5"/>
    </row>
    <row r="37" spans="1:88" ht="12.2" customHeight="1" x14ac:dyDescent="0.2">
      <c r="A37" s="5"/>
      <c r="B37" s="48"/>
      <c r="C37" s="53"/>
      <c r="D37" s="48"/>
      <c r="E37" s="5"/>
      <c r="F37" s="5"/>
      <c r="G37" s="5"/>
      <c r="H37" s="5"/>
      <c r="I37" s="5"/>
      <c r="J37" s="48"/>
      <c r="K37" s="53"/>
      <c r="L37" s="5"/>
      <c r="M37" s="5"/>
      <c r="N37" s="5"/>
      <c r="O37" s="5"/>
      <c r="P37" s="5"/>
      <c r="Q37" s="5"/>
      <c r="R37" s="48"/>
      <c r="S37" s="53"/>
      <c r="T37" s="5"/>
      <c r="U37" s="5"/>
      <c r="V37" s="5"/>
      <c r="W37" s="5"/>
      <c r="X37" s="5"/>
      <c r="Y37" s="5"/>
      <c r="Z37" s="48"/>
      <c r="AA37" s="53"/>
      <c r="AB37" s="48"/>
      <c r="AC37" s="5"/>
      <c r="AD37" s="5"/>
      <c r="AE37" s="5"/>
      <c r="AF37" s="5"/>
      <c r="AG37" s="5"/>
      <c r="AH37" s="48"/>
      <c r="AI37" s="53"/>
      <c r="AJ37" s="48"/>
      <c r="AK37" s="5"/>
      <c r="AL37" s="5"/>
      <c r="AM37" s="5"/>
      <c r="AN37" s="5"/>
      <c r="AO37" s="5" t="s">
        <v>390</v>
      </c>
      <c r="AP37" s="48" t="str">
        <f>Prisfil!B57</f>
        <v>4073###</v>
      </c>
      <c r="AQ37" s="109">
        <f>Prisfil!G57</f>
        <v>36.299999999999997</v>
      </c>
      <c r="AR37" s="48"/>
      <c r="AS37" s="5"/>
      <c r="AT37" s="5"/>
      <c r="AU37" s="5"/>
      <c r="AV37" s="5"/>
      <c r="AW37" s="5"/>
      <c r="AX37" s="48"/>
      <c r="AY37" s="53"/>
      <c r="AZ37" s="5"/>
      <c r="BA37" s="5"/>
      <c r="BB37" s="5"/>
      <c r="BC37" s="5"/>
      <c r="BD37" s="5"/>
      <c r="BE37" s="68" t="s">
        <v>32</v>
      </c>
      <c r="BH37" s="5"/>
      <c r="BI37" s="5"/>
      <c r="BJ37" s="5"/>
      <c r="BK37" s="5"/>
      <c r="BL37" s="5"/>
      <c r="BM37" s="58" t="s">
        <v>359</v>
      </c>
      <c r="BN37" s="56" t="str">
        <f>Prisfil!B180</f>
        <v>8611###</v>
      </c>
      <c r="BO37" s="109">
        <f>Prisfil!G180</f>
        <v>261.8</v>
      </c>
      <c r="BP37" s="57"/>
      <c r="BQ37" s="5"/>
      <c r="BR37" s="5"/>
      <c r="BS37" s="5"/>
      <c r="BT37" s="5"/>
      <c r="BU37" s="215"/>
      <c r="BV37" s="78"/>
      <c r="BW37" s="71"/>
      <c r="BX37" s="79"/>
      <c r="BY37" s="65"/>
      <c r="BZ37" s="65"/>
      <c r="CA37" s="65"/>
      <c r="CB37" s="65"/>
      <c r="CC37" s="59"/>
      <c r="CD37" s="70"/>
      <c r="CE37" s="71"/>
      <c r="CF37" s="70"/>
      <c r="CG37" s="65"/>
      <c r="CH37" s="65"/>
      <c r="CI37" s="65"/>
      <c r="CJ37" s="65"/>
    </row>
    <row r="38" spans="1:88" ht="12.2" customHeight="1" x14ac:dyDescent="0.2">
      <c r="A38" s="3" t="s">
        <v>198</v>
      </c>
      <c r="B38" s="48" t="str">
        <f>Prisfil!B119</f>
        <v>7020###</v>
      </c>
      <c r="C38" s="186">
        <f>Prisfil!G119</f>
        <v>151.4</v>
      </c>
      <c r="D38" s="48"/>
      <c r="E38" s="5"/>
      <c r="F38" s="5"/>
      <c r="G38" s="5"/>
      <c r="H38" s="5"/>
      <c r="I38" s="3" t="s">
        <v>198</v>
      </c>
      <c r="J38" s="48" t="str">
        <f>Prisfil!B103</f>
        <v>6820###</v>
      </c>
      <c r="K38" s="186">
        <f>Prisfil!G103</f>
        <v>311.3</v>
      </c>
      <c r="L38" s="5"/>
      <c r="M38" s="5"/>
      <c r="N38" s="5"/>
      <c r="O38" s="5"/>
      <c r="P38" s="5"/>
      <c r="Q38" s="5" t="s">
        <v>7</v>
      </c>
      <c r="R38" s="48" t="str">
        <f>Prisfil!B126</f>
        <v>7140###</v>
      </c>
      <c r="S38" s="109">
        <f>Prisfil!G126</f>
        <v>588</v>
      </c>
      <c r="T38" s="5"/>
      <c r="U38" s="5"/>
      <c r="V38" s="5"/>
      <c r="W38" s="5"/>
      <c r="X38" s="5"/>
      <c r="Y38" s="5"/>
      <c r="Z38" s="48">
        <f>Prisfil!B143</f>
        <v>4188000</v>
      </c>
      <c r="AA38" s="109">
        <f>Prisfil!G143</f>
        <v>54.4</v>
      </c>
      <c r="AB38" s="48"/>
      <c r="AC38" s="5"/>
      <c r="AD38" s="5"/>
      <c r="AE38" s="5"/>
      <c r="AF38" s="5"/>
      <c r="AG38" s="5" t="s">
        <v>390</v>
      </c>
      <c r="AH38" s="48" t="str">
        <f>Prisfil!B124</f>
        <v>4076###</v>
      </c>
      <c r="AI38" s="109">
        <f>Prisfil!G124</f>
        <v>167.7</v>
      </c>
      <c r="AJ38" s="48"/>
      <c r="AK38" s="5"/>
      <c r="AL38" s="5"/>
      <c r="AM38" s="5"/>
      <c r="AN38" s="5"/>
      <c r="AO38" s="5"/>
      <c r="AP38" s="5"/>
      <c r="AQ38" s="5"/>
      <c r="AR38" s="5"/>
      <c r="AS38" s="5"/>
      <c r="AT38" s="5"/>
      <c r="AU38" s="5"/>
      <c r="AV38" s="5"/>
      <c r="AW38" s="5" t="s">
        <v>368</v>
      </c>
      <c r="AX38" s="48">
        <f>Prisfil!B148</f>
        <v>8800002</v>
      </c>
      <c r="AY38" s="54">
        <f>Prisfil!G148</f>
        <v>19.600000000000001</v>
      </c>
      <c r="AZ38" s="229"/>
      <c r="BA38" s="5"/>
      <c r="BB38" s="5"/>
      <c r="BC38" s="5"/>
      <c r="BD38" s="5"/>
      <c r="BE38" s="65"/>
      <c r="BF38" s="70"/>
      <c r="BG38" s="67"/>
      <c r="BH38" s="65"/>
      <c r="BI38" s="65"/>
      <c r="BJ38" s="65"/>
      <c r="BK38" s="65"/>
      <c r="BL38" s="65"/>
      <c r="BM38" s="59"/>
      <c r="BN38" s="60"/>
      <c r="BO38" s="61"/>
      <c r="BP38" s="60"/>
      <c r="BQ38" s="65"/>
      <c r="BR38" s="65"/>
      <c r="BS38" s="65"/>
      <c r="BT38" s="65"/>
      <c r="BU38" s="26"/>
      <c r="BV38" s="89"/>
      <c r="BW38" s="216"/>
      <c r="BX38" s="89"/>
      <c r="BY38" s="5"/>
      <c r="BZ38" s="5"/>
      <c r="CA38" s="5"/>
      <c r="CB38" s="5"/>
      <c r="CC38" s="38"/>
      <c r="CD38" s="50"/>
      <c r="CE38" s="49"/>
      <c r="CF38" s="48"/>
      <c r="CG38" s="5"/>
      <c r="CH38" s="5"/>
      <c r="CI38" s="5"/>
    </row>
    <row r="39" spans="1:88" ht="12.2" customHeight="1" x14ac:dyDescent="0.2">
      <c r="A39" s="5" t="s">
        <v>476</v>
      </c>
      <c r="B39" s="48" t="str">
        <f>Prisfil!B120</f>
        <v>7060###</v>
      </c>
      <c r="C39" s="109">
        <f>Prisfil!G120</f>
        <v>153.6</v>
      </c>
      <c r="D39" s="48"/>
      <c r="E39" s="5"/>
      <c r="F39" s="5"/>
      <c r="G39" s="5"/>
      <c r="H39" s="5"/>
      <c r="I39" s="5" t="s">
        <v>476</v>
      </c>
      <c r="J39" s="48" t="str">
        <f>Prisfil!B104</f>
        <v>6860###</v>
      </c>
      <c r="K39" s="109">
        <f>Prisfil!G104</f>
        <v>315.7</v>
      </c>
      <c r="L39" s="5"/>
      <c r="M39" s="5"/>
      <c r="N39" s="5"/>
      <c r="O39" s="5"/>
      <c r="P39" s="5"/>
      <c r="Q39" s="5" t="s">
        <v>9</v>
      </c>
      <c r="R39" s="48" t="str">
        <f>Prisfil!B127</f>
        <v>7150###</v>
      </c>
      <c r="S39" s="109">
        <f>Prisfil!G127</f>
        <v>566</v>
      </c>
      <c r="T39" s="5"/>
      <c r="U39" s="5"/>
      <c r="V39" s="5"/>
      <c r="W39" s="5"/>
      <c r="X39" s="5"/>
      <c r="Y39" s="12"/>
      <c r="Z39" s="48"/>
      <c r="AA39" s="109"/>
      <c r="AB39" s="48"/>
      <c r="AC39" s="5"/>
      <c r="AD39" s="5"/>
      <c r="AE39" s="5"/>
      <c r="AF39" s="5"/>
      <c r="AG39" s="12"/>
      <c r="AH39" s="48"/>
      <c r="AI39" s="109"/>
      <c r="AJ39" s="48"/>
      <c r="AK39" s="5"/>
      <c r="AL39" s="5"/>
      <c r="AM39" s="5"/>
      <c r="AN39" s="5"/>
      <c r="AO39" s="5"/>
      <c r="AP39" s="5"/>
      <c r="AQ39" s="5"/>
      <c r="AR39" s="5"/>
      <c r="AS39" s="5"/>
      <c r="AT39" s="5"/>
      <c r="AU39" s="5"/>
      <c r="AV39" s="5"/>
      <c r="AW39" s="65"/>
      <c r="AX39" s="70"/>
      <c r="AY39" s="71"/>
      <c r="AZ39" s="65"/>
      <c r="BA39" s="65"/>
      <c r="BB39" s="65"/>
      <c r="BC39" s="65"/>
      <c r="BD39" s="65"/>
      <c r="BH39" s="5"/>
      <c r="BI39" s="5"/>
      <c r="BJ39" s="5"/>
      <c r="BK39" s="5"/>
      <c r="BL39" s="5"/>
      <c r="BM39" s="8"/>
      <c r="BN39" s="50"/>
      <c r="BO39" s="49"/>
      <c r="BP39" s="48"/>
      <c r="BQ39" s="5"/>
      <c r="BR39" s="5"/>
      <c r="BS39" s="5"/>
      <c r="BT39" s="5"/>
      <c r="BU39" s="8" t="str">
        <f>Prisfil!A193</f>
        <v>Falsfäste klicktak</v>
      </c>
      <c r="BV39" s="48"/>
      <c r="BW39" s="53"/>
      <c r="BX39" s="48"/>
      <c r="BY39" s="5"/>
      <c r="BZ39" s="5"/>
      <c r="CA39" s="5"/>
      <c r="CB39" s="5"/>
      <c r="CC39" s="8" t="s">
        <v>317</v>
      </c>
      <c r="CD39" s="63"/>
      <c r="CE39" s="62"/>
      <c r="CF39" s="15"/>
      <c r="CG39" s="5"/>
      <c r="CH39" s="5"/>
      <c r="CI39" s="5"/>
      <c r="CJ39" s="5"/>
    </row>
    <row r="40" spans="1:88" ht="12.2" customHeight="1" x14ac:dyDescent="0.2">
      <c r="A40" s="26" t="s">
        <v>8</v>
      </c>
      <c r="B40" s="48" t="str">
        <f>Prisfil!B121</f>
        <v>7070###</v>
      </c>
      <c r="C40" s="109">
        <f>Prisfil!G121</f>
        <v>162.6</v>
      </c>
      <c r="D40" s="48"/>
      <c r="E40" s="5"/>
      <c r="F40" s="5"/>
      <c r="G40" s="5"/>
      <c r="H40" s="5"/>
      <c r="I40" s="26" t="s">
        <v>8</v>
      </c>
      <c r="J40" s="48" t="str">
        <f>Prisfil!B105</f>
        <v>6870###</v>
      </c>
      <c r="K40" s="109">
        <f>Prisfil!G105</f>
        <v>317.8</v>
      </c>
      <c r="L40" s="5"/>
      <c r="M40" s="5"/>
      <c r="N40" s="5"/>
      <c r="O40" s="5"/>
      <c r="P40" s="5"/>
      <c r="Q40" s="5" t="s">
        <v>476</v>
      </c>
      <c r="R40" s="48" t="str">
        <f>Prisfil!B128</f>
        <v>7160###</v>
      </c>
      <c r="S40" s="109">
        <f>Prisfil!G128</f>
        <v>364</v>
      </c>
      <c r="T40" s="5"/>
      <c r="U40" s="5"/>
      <c r="V40" s="5"/>
      <c r="W40" s="5"/>
      <c r="X40" s="5"/>
      <c r="Y40" s="59"/>
      <c r="Z40" s="70"/>
      <c r="AA40" s="179"/>
      <c r="AB40" s="70"/>
      <c r="AC40" s="65"/>
      <c r="AD40" s="65"/>
      <c r="AE40" s="65"/>
      <c r="AF40" s="65"/>
      <c r="AG40" s="26"/>
      <c r="AH40" s="48"/>
      <c r="AI40" s="109"/>
      <c r="AJ40" s="48"/>
      <c r="AK40" s="5"/>
      <c r="AL40" s="5"/>
      <c r="AM40" s="5"/>
      <c r="AN40" s="5"/>
      <c r="AO40" s="65"/>
      <c r="AP40" s="65"/>
      <c r="AQ40" s="65"/>
      <c r="AR40" s="65"/>
      <c r="AS40" s="65"/>
      <c r="AT40" s="65"/>
      <c r="AU40" s="65"/>
      <c r="AV40" s="65"/>
      <c r="AW40" s="8" t="s">
        <v>52</v>
      </c>
      <c r="AX40" s="48"/>
      <c r="AY40" s="49"/>
      <c r="AZ40" s="5"/>
      <c r="BA40" s="5"/>
      <c r="BB40" s="5"/>
      <c r="BC40" s="5"/>
      <c r="BD40" s="5"/>
      <c r="BE40" s="8" t="s">
        <v>208</v>
      </c>
      <c r="BF40" s="50"/>
      <c r="BG40" s="49"/>
      <c r="BH40" s="5"/>
      <c r="BI40" s="5"/>
      <c r="BJ40" s="5"/>
      <c r="BK40" s="5"/>
      <c r="BL40" s="5"/>
      <c r="BM40" s="8" t="str">
        <f>Prisfil!A181</f>
        <v>Låssats räckesrör/profildurk</v>
      </c>
      <c r="BN40" s="50"/>
      <c r="BO40" s="49"/>
      <c r="BP40" s="48"/>
      <c r="BQ40" s="5"/>
      <c r="BR40" s="5"/>
      <c r="BS40" s="5"/>
      <c r="BT40" s="5"/>
      <c r="BU40" s="9"/>
      <c r="BV40" s="51" t="s">
        <v>5</v>
      </c>
      <c r="BW40" s="52" t="s">
        <v>6</v>
      </c>
      <c r="BX40" s="48"/>
      <c r="BY40" s="5"/>
      <c r="BZ40" s="5"/>
      <c r="CA40" s="5"/>
      <c r="CB40" s="5"/>
      <c r="CC40" s="9" t="s">
        <v>27</v>
      </c>
      <c r="CD40" s="51" t="s">
        <v>5</v>
      </c>
      <c r="CE40" s="52" t="s">
        <v>6</v>
      </c>
      <c r="CF40" s="48"/>
      <c r="CG40" s="5"/>
      <c r="CH40" s="5"/>
      <c r="CI40" s="5"/>
      <c r="CJ40" s="5"/>
    </row>
    <row r="41" spans="1:88" ht="12.2" customHeight="1" x14ac:dyDescent="0.2">
      <c r="A41" s="26"/>
      <c r="B41" s="48"/>
      <c r="C41" s="109"/>
      <c r="D41" s="48"/>
      <c r="E41" s="5"/>
      <c r="F41" s="5"/>
      <c r="G41" s="5"/>
      <c r="H41" s="5"/>
      <c r="I41" s="5"/>
      <c r="J41" s="48"/>
      <c r="K41" s="49"/>
      <c r="L41" s="5"/>
      <c r="M41" s="5"/>
      <c r="N41" s="5"/>
      <c r="O41" s="5"/>
      <c r="P41" s="5"/>
      <c r="Q41" s="26" t="s">
        <v>8</v>
      </c>
      <c r="R41" s="48" t="str">
        <f>Prisfil!B130</f>
        <v>7170###</v>
      </c>
      <c r="S41" s="109">
        <f>Prisfil!G130</f>
        <v>408.6</v>
      </c>
      <c r="T41" s="5"/>
      <c r="U41" s="5"/>
      <c r="V41" s="5"/>
      <c r="W41" s="5"/>
      <c r="X41" s="5"/>
      <c r="Y41" s="8" t="str">
        <f>Prisfil!A136</f>
        <v>Skruv för KAMI Pannplåt, 4.8 x 20 mm</v>
      </c>
      <c r="Z41" s="50"/>
      <c r="AA41" s="49"/>
      <c r="AB41" s="108"/>
      <c r="AC41" s="5"/>
      <c r="AD41" s="5"/>
      <c r="AE41" s="5"/>
      <c r="AF41" s="5"/>
      <c r="AG41" s="26"/>
      <c r="AH41" s="48"/>
      <c r="AI41" s="109"/>
      <c r="AJ41" s="48"/>
      <c r="AK41" s="5"/>
      <c r="AL41" s="5"/>
      <c r="AM41" s="5"/>
      <c r="AN41" s="5"/>
      <c r="AO41" s="5"/>
      <c r="AP41" s="5"/>
      <c r="AQ41" s="5"/>
      <c r="AR41" s="5"/>
      <c r="AS41" s="5"/>
      <c r="AT41" s="5"/>
      <c r="AU41" s="5"/>
      <c r="AV41" s="5"/>
      <c r="AW41" s="9" t="s">
        <v>368</v>
      </c>
      <c r="AX41" s="51" t="s">
        <v>5</v>
      </c>
      <c r="AY41" s="52" t="s">
        <v>6</v>
      </c>
      <c r="AZ41" s="5"/>
      <c r="BA41" s="5"/>
      <c r="BB41" s="5"/>
      <c r="BC41" s="5"/>
      <c r="BD41" s="5"/>
      <c r="BE41" s="9" t="s">
        <v>202</v>
      </c>
      <c r="BF41" s="51" t="s">
        <v>5</v>
      </c>
      <c r="BG41" s="52" t="s">
        <v>6</v>
      </c>
      <c r="BH41" s="5"/>
      <c r="BI41" s="5"/>
      <c r="BJ41" s="5"/>
      <c r="BK41" s="5"/>
      <c r="BL41" s="5"/>
      <c r="BM41" s="9"/>
      <c r="BN41" s="51" t="s">
        <v>5</v>
      </c>
      <c r="BO41" s="52" t="s">
        <v>6</v>
      </c>
      <c r="BP41" s="48"/>
      <c r="BQ41" s="5"/>
      <c r="BR41" s="5"/>
      <c r="BS41" s="5"/>
      <c r="BT41" s="5"/>
      <c r="BU41" s="5"/>
      <c r="BV41" s="48"/>
      <c r="BW41" s="53"/>
      <c r="BX41" s="48"/>
      <c r="BY41" s="5"/>
      <c r="BZ41" s="5"/>
      <c r="CA41" s="5"/>
      <c r="CB41" s="5"/>
      <c r="CC41" s="5"/>
      <c r="CD41" s="48"/>
      <c r="CE41" s="53"/>
      <c r="CF41" s="48"/>
      <c r="CG41" s="5"/>
      <c r="CH41" s="5"/>
      <c r="CI41" s="5"/>
      <c r="CJ41" s="5"/>
    </row>
    <row r="42" spans="1:88" ht="12.2" customHeight="1" x14ac:dyDescent="0.25">
      <c r="A42" s="5"/>
      <c r="B42" s="50"/>
      <c r="C42" s="49"/>
      <c r="D42" s="48"/>
      <c r="E42" s="5"/>
      <c r="F42" s="5"/>
      <c r="G42" s="5"/>
      <c r="H42" s="5"/>
      <c r="I42" s="5"/>
      <c r="J42" s="50"/>
      <c r="K42" s="49"/>
      <c r="L42" s="5"/>
      <c r="M42" s="5"/>
      <c r="N42" s="5"/>
      <c r="O42" s="5"/>
      <c r="P42" s="5"/>
      <c r="Q42" s="5" t="s">
        <v>281</v>
      </c>
      <c r="R42" s="48" t="str">
        <f>Prisfil!B129</f>
        <v>7120###</v>
      </c>
      <c r="S42" s="54">
        <f>Prisfil!G129</f>
        <v>361</v>
      </c>
      <c r="T42" s="275"/>
      <c r="U42" s="275"/>
      <c r="V42" s="276"/>
      <c r="W42" s="276"/>
      <c r="X42" s="5"/>
      <c r="Y42" s="9" t="s">
        <v>379</v>
      </c>
      <c r="Z42" s="51" t="s">
        <v>5</v>
      </c>
      <c r="AA42" s="52" t="s">
        <v>6</v>
      </c>
      <c r="AB42" s="108"/>
      <c r="AC42" s="5"/>
      <c r="AD42" s="5"/>
      <c r="AE42" s="5"/>
      <c r="AF42" s="5"/>
      <c r="AG42" s="8"/>
      <c r="AH42" s="50"/>
      <c r="AI42" s="49"/>
      <c r="AJ42" s="15"/>
      <c r="AK42" s="5"/>
      <c r="AL42" s="5"/>
      <c r="AM42" s="5"/>
      <c r="AN42" s="5"/>
      <c r="AO42" s="8" t="str">
        <f>Prisfil!A151</f>
        <v>KAMI Classic dämplist 4x90mm, 50m rulle</v>
      </c>
      <c r="AP42" s="50"/>
      <c r="AQ42" s="49"/>
      <c r="AS42" s="5"/>
      <c r="AT42" s="5"/>
      <c r="AU42" s="5"/>
      <c r="AV42" s="5"/>
      <c r="AW42" s="5"/>
      <c r="AX42" s="48"/>
      <c r="AY42" s="49"/>
      <c r="AZ42" s="5"/>
      <c r="BA42" s="5"/>
      <c r="BB42" s="5"/>
      <c r="BC42" s="5"/>
      <c r="BD42" s="5"/>
      <c r="BE42" s="5"/>
      <c r="BF42" s="48"/>
      <c r="BG42" s="53"/>
      <c r="BH42" s="5"/>
      <c r="BI42" s="5"/>
      <c r="BJ42" s="5"/>
      <c r="BK42" s="5"/>
      <c r="BL42" s="5"/>
      <c r="BM42" s="5"/>
      <c r="BN42" s="48"/>
      <c r="BO42" s="53"/>
      <c r="BP42" s="48"/>
      <c r="BQ42" s="5"/>
      <c r="BR42" s="5"/>
      <c r="BS42" s="5"/>
      <c r="BT42" s="5"/>
      <c r="BU42" s="5"/>
      <c r="BV42" s="56" t="str">
        <f>Prisfil!B193</f>
        <v>8619###</v>
      </c>
      <c r="BW42" s="109">
        <f>Prisfil!G193</f>
        <v>226.4</v>
      </c>
      <c r="BX42" s="48"/>
      <c r="BY42" s="5"/>
      <c r="BZ42" s="5"/>
      <c r="CA42" s="5"/>
      <c r="CB42" s="5"/>
      <c r="CC42" s="5"/>
      <c r="CD42" s="56">
        <f>Prisfil!B200</f>
        <v>7200140</v>
      </c>
      <c r="CE42" s="109">
        <f>Prisfil!G200</f>
        <v>6.7</v>
      </c>
      <c r="CF42" s="111"/>
      <c r="CG42" s="5"/>
      <c r="CH42" s="5"/>
      <c r="CI42" s="5"/>
      <c r="CJ42" s="5"/>
    </row>
    <row r="43" spans="1:88" ht="12.2" customHeight="1" x14ac:dyDescent="0.2">
      <c r="A43" s="12"/>
      <c r="B43" s="63"/>
      <c r="C43" s="64"/>
      <c r="D43" s="15"/>
      <c r="E43" s="5"/>
      <c r="F43" s="5"/>
      <c r="G43" s="5" t="s">
        <v>13</v>
      </c>
      <c r="H43" s="5"/>
      <c r="I43" s="12"/>
      <c r="J43" s="50"/>
      <c r="K43" s="64"/>
      <c r="L43" s="5"/>
      <c r="M43" s="5"/>
      <c r="N43" s="5"/>
      <c r="O43" s="5"/>
      <c r="P43" s="5"/>
      <c r="Q43" s="12"/>
      <c r="R43" s="50"/>
      <c r="S43" s="64"/>
      <c r="T43" s="5"/>
      <c r="U43" s="5"/>
      <c r="V43" s="5"/>
      <c r="W43" s="5"/>
      <c r="X43" s="5"/>
      <c r="Z43" s="85"/>
      <c r="AA43" s="86"/>
      <c r="AB43" s="5"/>
      <c r="AC43" s="5"/>
      <c r="AD43" s="5"/>
      <c r="AE43" s="5"/>
      <c r="AF43" s="5"/>
      <c r="AG43" s="9"/>
      <c r="AH43" s="51"/>
      <c r="AI43" s="52"/>
      <c r="AJ43" s="48"/>
      <c r="AK43" s="5"/>
      <c r="AL43" s="5"/>
      <c r="AM43" s="5"/>
      <c r="AN43" s="5"/>
      <c r="AO43" s="5"/>
      <c r="AP43" s="51" t="s">
        <v>5</v>
      </c>
      <c r="AQ43" s="52" t="s">
        <v>6</v>
      </c>
      <c r="AR43" s="48"/>
      <c r="AS43" s="5"/>
      <c r="AT43" s="5"/>
      <c r="AU43" s="5"/>
      <c r="AV43" s="5"/>
      <c r="AW43" s="5"/>
      <c r="AX43" s="48"/>
      <c r="AY43" s="109"/>
      <c r="AZ43" s="229"/>
      <c r="BA43" s="5"/>
      <c r="BB43" s="5"/>
      <c r="BC43" s="5"/>
      <c r="BD43" s="5"/>
      <c r="BE43" s="5"/>
      <c r="BF43" s="48">
        <f>Prisfil!B145</f>
        <v>8804153</v>
      </c>
      <c r="BG43" s="109">
        <f>Prisfil!G145</f>
        <v>471.5</v>
      </c>
      <c r="BH43" s="5"/>
      <c r="BI43" s="5"/>
      <c r="BJ43" s="5"/>
      <c r="BK43" s="5"/>
      <c r="BL43" s="5"/>
      <c r="BM43" s="5"/>
      <c r="BN43" s="56" t="str">
        <f>Prisfil!B181</f>
        <v>8616###</v>
      </c>
      <c r="BO43" s="109">
        <f>Prisfil!G181</f>
        <v>51.3</v>
      </c>
      <c r="BP43" s="57"/>
      <c r="BQ43" s="5"/>
      <c r="BR43" s="5"/>
      <c r="BS43" s="5"/>
      <c r="BT43" s="5"/>
      <c r="BU43" s="65"/>
      <c r="BV43" s="65"/>
      <c r="BW43" s="65"/>
      <c r="BX43" s="65"/>
      <c r="BY43" s="65"/>
      <c r="BZ43" s="65"/>
      <c r="CA43" s="65"/>
      <c r="CB43" s="65"/>
      <c r="CC43" s="43"/>
      <c r="CD43" s="73"/>
      <c r="CE43" s="74"/>
      <c r="CF43" s="70"/>
      <c r="CG43" s="65"/>
      <c r="CH43" s="65"/>
      <c r="CI43" s="65"/>
      <c r="CJ43" s="65"/>
    </row>
    <row r="44" spans="1:88" ht="12.2" customHeight="1" x14ac:dyDescent="0.2">
      <c r="A44" s="5"/>
      <c r="B44" s="50"/>
      <c r="C44" s="49"/>
      <c r="D44" s="48"/>
      <c r="E44" s="5"/>
      <c r="F44" s="5"/>
      <c r="G44" s="5"/>
      <c r="H44" s="5"/>
      <c r="I44" s="5"/>
      <c r="J44" s="50"/>
      <c r="K44" s="49"/>
      <c r="L44" s="5"/>
      <c r="M44" s="5"/>
      <c r="N44" s="5"/>
      <c r="O44" s="5"/>
      <c r="P44" s="5"/>
      <c r="Q44" s="65"/>
      <c r="R44" s="66"/>
      <c r="S44" s="67"/>
      <c r="T44" s="65"/>
      <c r="U44" s="65"/>
      <c r="V44" s="65"/>
      <c r="W44" s="65"/>
      <c r="X44" s="65"/>
      <c r="Y44" s="5" t="s">
        <v>380</v>
      </c>
      <c r="Z44" s="48" t="str">
        <f>Prisfil!B136</f>
        <v>4182###</v>
      </c>
      <c r="AA44" s="109">
        <f>Prisfil!G136</f>
        <v>264</v>
      </c>
      <c r="AB44" s="5"/>
      <c r="AC44" s="5"/>
      <c r="AD44" s="5"/>
      <c r="AE44" s="5"/>
      <c r="AF44" s="5"/>
      <c r="AG44" s="5"/>
      <c r="AH44" s="48"/>
      <c r="AI44" s="53"/>
      <c r="AJ44" s="48"/>
      <c r="AK44" s="5"/>
      <c r="AL44" s="5"/>
      <c r="AM44" s="5"/>
      <c r="AN44" s="5"/>
      <c r="AO44" s="5"/>
      <c r="AP44" s="48"/>
      <c r="AQ44" s="53"/>
      <c r="AR44" s="48"/>
      <c r="AS44" s="5"/>
      <c r="AT44" s="5"/>
      <c r="AU44" s="5"/>
      <c r="AV44" s="5"/>
      <c r="AW44" s="26" t="s">
        <v>368</v>
      </c>
      <c r="AX44" s="48">
        <f>Prisfil!B149</f>
        <v>8800005</v>
      </c>
      <c r="AY44" s="54">
        <f>Prisfil!G149</f>
        <v>27.7</v>
      </c>
      <c r="AZ44" s="5"/>
      <c r="BA44" s="5"/>
      <c r="BB44" s="5"/>
      <c r="BC44" s="5"/>
      <c r="BD44" s="5"/>
      <c r="BF44" s="50"/>
      <c r="BG44" s="49"/>
      <c r="BH44" s="5"/>
      <c r="BI44" s="5"/>
      <c r="BJ44" s="5"/>
      <c r="BK44" s="5"/>
      <c r="BL44" s="5"/>
      <c r="BM44" s="69"/>
      <c r="BN44" s="66"/>
      <c r="BO44" s="67"/>
      <c r="BP44" s="70"/>
      <c r="BQ44" s="65"/>
      <c r="BR44" s="65"/>
      <c r="BS44" s="65"/>
      <c r="BT44" s="65"/>
      <c r="BU44" s="8"/>
      <c r="BV44" s="50"/>
      <c r="BW44" s="49"/>
      <c r="BX44" s="48"/>
      <c r="BY44" s="5"/>
      <c r="BZ44" s="5"/>
      <c r="CA44" s="5"/>
      <c r="CB44" s="5"/>
      <c r="CC44" s="5"/>
      <c r="CD44" s="48"/>
      <c r="CE44" s="53"/>
      <c r="CF44" s="48"/>
      <c r="CG44" s="5"/>
      <c r="CH44" s="5"/>
      <c r="CJ44" s="5"/>
    </row>
    <row r="45" spans="1:88" ht="12.2" customHeight="1" x14ac:dyDescent="0.2">
      <c r="A45" s="7"/>
      <c r="B45" s="47"/>
      <c r="C45" s="46"/>
      <c r="D45" s="45"/>
      <c r="E45" s="7"/>
      <c r="F45" s="7"/>
      <c r="G45" s="7"/>
      <c r="H45" s="7"/>
      <c r="I45" s="7"/>
      <c r="J45" s="47"/>
      <c r="K45" s="46"/>
      <c r="L45" s="7"/>
      <c r="M45" s="7"/>
      <c r="N45" s="7"/>
      <c r="O45" s="7"/>
      <c r="P45" s="7"/>
      <c r="Q45" s="7"/>
      <c r="R45" s="47"/>
      <c r="S45" s="46"/>
      <c r="T45" s="200"/>
      <c r="U45" s="195"/>
      <c r="V45" s="7"/>
      <c r="W45" s="7"/>
      <c r="X45" s="7"/>
      <c r="Y45" s="26"/>
      <c r="Z45" s="48"/>
      <c r="AA45" s="109"/>
      <c r="AB45" s="5"/>
      <c r="AC45" s="5"/>
      <c r="AD45" s="5"/>
      <c r="AE45" s="5"/>
      <c r="AF45" s="5"/>
      <c r="AG45" s="5"/>
      <c r="AH45" s="48"/>
      <c r="AI45" s="109"/>
      <c r="AJ45" s="48"/>
      <c r="AK45" s="5"/>
      <c r="AL45" s="5"/>
      <c r="AM45" s="5"/>
      <c r="AN45" s="5"/>
      <c r="AO45" s="65" t="s">
        <v>306</v>
      </c>
      <c r="AP45" s="70">
        <f>Prisfil!B151</f>
        <v>8800041</v>
      </c>
      <c r="AQ45" s="179">
        <f>Prisfil!G151</f>
        <v>968</v>
      </c>
      <c r="AR45" s="70"/>
      <c r="AS45" s="192" t="s">
        <v>203</v>
      </c>
      <c r="AT45" s="65"/>
      <c r="AU45" s="65"/>
      <c r="AV45" s="65"/>
      <c r="AW45" s="65"/>
      <c r="AX45" s="70"/>
      <c r="AY45" s="67"/>
      <c r="AZ45" s="65"/>
      <c r="BA45" s="65"/>
      <c r="BB45" s="65"/>
      <c r="BC45" s="65"/>
      <c r="BD45" s="65"/>
      <c r="BE45" s="7" t="s">
        <v>13</v>
      </c>
      <c r="BF45" s="47"/>
      <c r="BG45" s="46"/>
      <c r="BH45" s="7"/>
      <c r="BI45" s="7"/>
      <c r="BJ45" s="7"/>
      <c r="BK45" s="7"/>
      <c r="BL45" s="7"/>
      <c r="BM45" s="9"/>
      <c r="BN45" s="51"/>
      <c r="BO45" s="52"/>
      <c r="BP45" s="48"/>
      <c r="BQ45" s="5"/>
      <c r="BR45" s="5"/>
      <c r="BS45" s="5"/>
      <c r="BT45" s="5"/>
      <c r="BU45" s="8" t="str">
        <f>Prisfil!A191</f>
        <v>Taksteg profilerade plåttak, 15-pack</v>
      </c>
      <c r="BV45" s="63"/>
      <c r="BW45" s="62"/>
      <c r="BX45" s="48"/>
      <c r="BY45" s="5"/>
      <c r="BZ45" s="5"/>
      <c r="CA45" s="5"/>
      <c r="CB45" s="5"/>
      <c r="CC45" s="8" t="s">
        <v>319</v>
      </c>
      <c r="CD45" s="63"/>
      <c r="CE45" s="62"/>
      <c r="CF45" s="15"/>
      <c r="CG45" s="5"/>
      <c r="CH45" s="5"/>
      <c r="CI45" s="5"/>
      <c r="CJ45" s="5"/>
    </row>
    <row r="46" spans="1:88" ht="12.2" customHeight="1" x14ac:dyDescent="0.25">
      <c r="A46" s="8" t="s">
        <v>197</v>
      </c>
      <c r="B46" s="50"/>
      <c r="C46" s="49"/>
      <c r="D46" s="48"/>
      <c r="E46" s="5"/>
      <c r="F46" s="5"/>
      <c r="G46" s="5"/>
      <c r="H46" s="5"/>
      <c r="I46" s="8" t="s">
        <v>50</v>
      </c>
      <c r="J46" s="50"/>
      <c r="K46" s="49"/>
      <c r="L46" s="5"/>
      <c r="M46" s="5"/>
      <c r="N46" s="5"/>
      <c r="O46" s="5"/>
      <c r="P46" s="5"/>
      <c r="Q46" s="8" t="s">
        <v>256</v>
      </c>
      <c r="R46" s="50"/>
      <c r="S46" s="49"/>
      <c r="T46" s="201"/>
      <c r="U46" s="277" t="s">
        <v>257</v>
      </c>
      <c r="V46" s="273"/>
      <c r="W46" s="273"/>
      <c r="X46" s="49"/>
      <c r="Y46" s="65"/>
      <c r="Z46" s="70"/>
      <c r="AA46" s="67"/>
      <c r="AB46" s="65"/>
      <c r="AC46" s="65"/>
      <c r="AD46" s="65"/>
      <c r="AE46" s="65"/>
      <c r="AF46" s="65"/>
      <c r="AG46" s="65"/>
      <c r="AH46" s="70"/>
      <c r="AI46" s="179"/>
      <c r="AJ46" s="70"/>
      <c r="AK46" s="65"/>
      <c r="AL46" s="65"/>
      <c r="AM46" s="65"/>
      <c r="AN46" s="65"/>
      <c r="AO46" s="5"/>
      <c r="AP46" s="48"/>
      <c r="AQ46" s="109"/>
      <c r="AR46" s="48"/>
      <c r="AS46" s="5"/>
      <c r="AT46" s="5"/>
      <c r="AU46" s="5"/>
      <c r="AV46" s="5"/>
      <c r="AW46" s="8" t="s">
        <v>279</v>
      </c>
      <c r="AX46" s="50"/>
      <c r="AY46" s="49"/>
      <c r="AZ46" s="5"/>
      <c r="BA46" s="5"/>
      <c r="BB46" s="5"/>
      <c r="BC46" s="5"/>
      <c r="BD46" s="5"/>
      <c r="BE46" s="8" t="s">
        <v>300</v>
      </c>
      <c r="BF46" s="48"/>
      <c r="BG46" s="54"/>
      <c r="BI46" s="5"/>
      <c r="BJ46" s="5"/>
      <c r="BK46" s="5"/>
      <c r="BL46" s="5"/>
      <c r="BM46" s="8" t="str">
        <f>Prisfil!A182</f>
        <v>Skruvsats M10x20 6st</v>
      </c>
      <c r="BN46" s="48"/>
      <c r="BO46" s="53"/>
      <c r="BP46" s="48"/>
      <c r="BQ46" s="5"/>
      <c r="BR46" s="5"/>
      <c r="BS46" s="5"/>
      <c r="BT46" s="5"/>
      <c r="BU46" s="9" t="s">
        <v>314</v>
      </c>
      <c r="BV46" s="51" t="s">
        <v>5</v>
      </c>
      <c r="BW46" s="52" t="s">
        <v>6</v>
      </c>
      <c r="BX46" s="48"/>
      <c r="BY46" s="5"/>
      <c r="BZ46" s="5"/>
      <c r="CA46" s="5"/>
      <c r="CB46" s="5"/>
      <c r="CC46" s="9" t="s">
        <v>324</v>
      </c>
      <c r="CD46" s="51" t="s">
        <v>5</v>
      </c>
      <c r="CE46" s="52" t="s">
        <v>6</v>
      </c>
      <c r="CF46" s="48"/>
      <c r="CG46" s="5"/>
      <c r="CH46" s="5"/>
      <c r="CI46" s="5"/>
      <c r="CJ46" s="5"/>
    </row>
    <row r="47" spans="1:88" ht="12.2" customHeight="1" x14ac:dyDescent="0.25">
      <c r="A47" s="9" t="s">
        <v>25</v>
      </c>
      <c r="B47" s="51" t="s">
        <v>5</v>
      </c>
      <c r="C47" s="52" t="s">
        <v>6</v>
      </c>
      <c r="D47" s="48"/>
      <c r="E47" s="5"/>
      <c r="F47" s="5"/>
      <c r="G47" s="5"/>
      <c r="H47" s="5"/>
      <c r="I47" s="9" t="s">
        <v>49</v>
      </c>
      <c r="J47" s="51" t="s">
        <v>5</v>
      </c>
      <c r="K47" s="52" t="s">
        <v>6</v>
      </c>
      <c r="L47" s="5"/>
      <c r="M47" s="5"/>
      <c r="N47" s="5"/>
      <c r="O47" s="5"/>
      <c r="P47" s="5"/>
      <c r="Q47" s="9" t="s">
        <v>258</v>
      </c>
      <c r="R47" s="51" t="s">
        <v>5</v>
      </c>
      <c r="S47" s="52" t="s">
        <v>6</v>
      </c>
      <c r="T47" s="201"/>
      <c r="U47" s="278" t="s">
        <v>258</v>
      </c>
      <c r="V47" s="273"/>
      <c r="W47" s="51" t="s">
        <v>5</v>
      </c>
      <c r="X47" s="52" t="s">
        <v>6</v>
      </c>
      <c r="Y47" s="8" t="str">
        <f>Prisfil!A137</f>
        <v>Skruv för KAMI Pannplåt, 4.8 x 35 mm</v>
      </c>
      <c r="Z47" s="50"/>
      <c r="AA47" s="49"/>
      <c r="AB47" s="5"/>
      <c r="AC47" s="5"/>
      <c r="AD47" s="5"/>
      <c r="AE47" s="5"/>
      <c r="AF47" s="5"/>
      <c r="AG47" s="12"/>
      <c r="AH47" s="48"/>
      <c r="AI47" s="109"/>
      <c r="AJ47" s="48"/>
      <c r="AK47" s="5"/>
      <c r="AL47" s="5"/>
      <c r="AM47" s="5"/>
      <c r="AN47" s="5"/>
      <c r="AO47" s="8" t="str">
        <f>Prisfil!A141</f>
        <v>KAMI Classic montageskruv 4,2x25mm</v>
      </c>
      <c r="AP47" s="50"/>
      <c r="AQ47" s="49"/>
      <c r="AR47" s="48"/>
      <c r="AT47" s="5"/>
      <c r="AU47" s="5"/>
      <c r="AV47" s="5"/>
      <c r="AW47" s="9" t="s">
        <v>187</v>
      </c>
      <c r="AX47" s="51" t="s">
        <v>5</v>
      </c>
      <c r="AY47" s="52" t="s">
        <v>6</v>
      </c>
      <c r="AZ47" s="5"/>
      <c r="BA47" s="5"/>
      <c r="BB47" s="5"/>
      <c r="BC47" s="5"/>
      <c r="BD47" s="5"/>
      <c r="BE47" s="9" t="s">
        <v>303</v>
      </c>
      <c r="BF47" s="51" t="s">
        <v>5</v>
      </c>
      <c r="BG47" s="52" t="s">
        <v>6</v>
      </c>
      <c r="BI47" s="5"/>
      <c r="BJ47" s="5"/>
      <c r="BK47" s="5"/>
      <c r="BL47" s="5"/>
      <c r="BM47" s="9"/>
      <c r="BN47" s="51" t="s">
        <v>5</v>
      </c>
      <c r="BO47" s="52" t="s">
        <v>6</v>
      </c>
      <c r="BP47" s="48"/>
      <c r="BQ47" s="5"/>
      <c r="BR47" s="5"/>
      <c r="BS47" s="5"/>
      <c r="BT47" s="5"/>
      <c r="BU47" s="5"/>
      <c r="BV47" s="48"/>
      <c r="BW47" s="53"/>
      <c r="BX47" s="48"/>
      <c r="BY47" s="5"/>
      <c r="BZ47" s="5"/>
      <c r="CA47" s="5"/>
      <c r="CB47" s="5"/>
      <c r="CC47" s="5"/>
      <c r="CD47" s="48"/>
      <c r="CE47" s="53"/>
      <c r="CF47" s="48"/>
      <c r="CG47" s="5"/>
      <c r="CH47" s="5"/>
      <c r="CI47" s="5"/>
      <c r="CJ47" s="5"/>
    </row>
    <row r="48" spans="1:88" ht="12.2" customHeight="1" x14ac:dyDescent="0.25">
      <c r="A48" s="5"/>
      <c r="B48" s="48"/>
      <c r="C48" s="53"/>
      <c r="D48" s="48"/>
      <c r="E48" s="5"/>
      <c r="F48" s="5"/>
      <c r="G48" s="5"/>
      <c r="H48" s="5"/>
      <c r="I48" s="5"/>
      <c r="J48" s="48"/>
      <c r="K48" s="53"/>
      <c r="L48" s="5"/>
      <c r="M48" s="5"/>
      <c r="N48" s="5"/>
      <c r="O48" s="5"/>
      <c r="P48" s="5"/>
      <c r="Q48" s="5"/>
      <c r="R48" s="48"/>
      <c r="S48" s="53"/>
      <c r="T48" s="201"/>
      <c r="U48" s="272"/>
      <c r="V48" s="273"/>
      <c r="W48" s="48"/>
      <c r="X48" s="53"/>
      <c r="Y48" s="9" t="s">
        <v>379</v>
      </c>
      <c r="Z48" s="51" t="s">
        <v>5</v>
      </c>
      <c r="AA48" s="52" t="s">
        <v>6</v>
      </c>
      <c r="AB48" s="5"/>
      <c r="AC48" s="5"/>
      <c r="AD48" s="5"/>
      <c r="AE48" s="5"/>
      <c r="AF48" s="5"/>
      <c r="AG48" s="112" t="str">
        <f>Prisfil!A60</f>
        <v>KAMI Classic Skarvprofil</v>
      </c>
      <c r="AH48" s="255"/>
      <c r="AI48" s="86"/>
      <c r="AJ48" s="48"/>
      <c r="AK48" s="5"/>
      <c r="AL48" s="5"/>
      <c r="AM48" s="5"/>
      <c r="AN48" s="5"/>
      <c r="AO48" s="9" t="s">
        <v>224</v>
      </c>
      <c r="AP48" s="51" t="s">
        <v>5</v>
      </c>
      <c r="AQ48" s="52" t="s">
        <v>6</v>
      </c>
      <c r="AS48" s="5"/>
      <c r="AT48" s="5"/>
      <c r="AU48" s="5"/>
      <c r="AV48" s="5"/>
      <c r="AW48" s="5"/>
      <c r="AX48" s="48"/>
      <c r="AY48" s="53"/>
      <c r="AZ48" s="5"/>
      <c r="BA48" s="5"/>
      <c r="BB48" s="5"/>
      <c r="BC48" s="5"/>
      <c r="BD48" s="5"/>
      <c r="BE48" s="9"/>
      <c r="BF48" s="63"/>
      <c r="BG48" s="72"/>
      <c r="BI48" s="5"/>
      <c r="BJ48" s="5"/>
      <c r="BK48" s="5"/>
      <c r="BL48" s="5"/>
      <c r="BM48" s="5"/>
      <c r="BN48" s="48"/>
      <c r="BO48" s="53"/>
      <c r="BP48" s="48"/>
      <c r="BQ48" s="5"/>
      <c r="BR48" s="5"/>
      <c r="BS48" s="5"/>
      <c r="BT48" s="5"/>
      <c r="BU48" s="5" t="s">
        <v>33</v>
      </c>
      <c r="BV48" s="226" t="str">
        <f>Prisfil!B191</f>
        <v>8637###</v>
      </c>
      <c r="BW48" s="109">
        <f>Prisfil!G191</f>
        <v>1903.5</v>
      </c>
      <c r="BX48" s="48"/>
      <c r="BY48" s="5"/>
      <c r="BZ48" s="5"/>
      <c r="CA48" s="5"/>
      <c r="CB48" s="5"/>
      <c r="CC48" s="5" t="s">
        <v>320</v>
      </c>
      <c r="CD48" s="56">
        <f>Prisfil!B201</f>
        <v>8013000</v>
      </c>
      <c r="CE48" s="109">
        <f>Prisfil!G201</f>
        <v>151.80000000000001</v>
      </c>
      <c r="CF48" s="111"/>
      <c r="CG48" s="5"/>
      <c r="CH48" s="5"/>
      <c r="CI48" s="5"/>
      <c r="CJ48" s="5"/>
    </row>
    <row r="49" spans="1:96" ht="12.2" customHeight="1" x14ac:dyDescent="0.25">
      <c r="A49" s="5" t="s">
        <v>198</v>
      </c>
      <c r="B49" s="48" t="str">
        <f>Prisfil!B77</f>
        <v>6220###</v>
      </c>
      <c r="C49" s="109">
        <f>Prisfil!G77</f>
        <v>169</v>
      </c>
      <c r="D49" s="48"/>
      <c r="E49" s="5"/>
      <c r="F49" s="5"/>
      <c r="G49" s="5"/>
      <c r="H49" s="5"/>
      <c r="I49" s="3" t="s">
        <v>198</v>
      </c>
      <c r="J49" s="48" t="str">
        <f>Prisfil!B107</f>
        <v>6920###</v>
      </c>
      <c r="K49" s="186">
        <f>Prisfil!G107</f>
        <v>311.3</v>
      </c>
      <c r="L49" s="5"/>
      <c r="M49" s="5"/>
      <c r="N49" s="5"/>
      <c r="O49" s="5"/>
      <c r="P49" s="5"/>
      <c r="Q49" s="5" t="s">
        <v>7</v>
      </c>
      <c r="R49" s="48" t="str">
        <f>Prisfil!B275</f>
        <v>7440###</v>
      </c>
      <c r="S49" s="109">
        <f>Prisfil!G275</f>
        <v>274.39999999999998</v>
      </c>
      <c r="T49" s="201"/>
      <c r="U49" s="272" t="s">
        <v>7</v>
      </c>
      <c r="V49" s="273"/>
      <c r="W49" s="48" t="str">
        <f>Prisfil!B280</f>
        <v>7540###</v>
      </c>
      <c r="X49" s="109">
        <f>Prisfil!G280</f>
        <v>286.39999999999998</v>
      </c>
      <c r="Y49" s="5"/>
      <c r="Z49" s="48"/>
      <c r="AA49" s="49"/>
      <c r="AB49" s="5"/>
      <c r="AC49" s="5"/>
      <c r="AD49" s="5"/>
      <c r="AE49" s="5"/>
      <c r="AF49" s="5"/>
      <c r="AG49" s="256"/>
      <c r="AH49" s="51" t="s">
        <v>5</v>
      </c>
      <c r="AI49" s="257" t="s">
        <v>6</v>
      </c>
      <c r="AJ49" s="48"/>
      <c r="AK49" s="5"/>
      <c r="AL49" s="5"/>
      <c r="AM49" s="5"/>
      <c r="AN49" s="5"/>
      <c r="AO49" s="5"/>
      <c r="AP49" s="48"/>
      <c r="AQ49" s="53"/>
      <c r="AS49" s="5"/>
      <c r="AT49" s="5"/>
      <c r="AU49" s="5"/>
      <c r="AV49" s="5"/>
      <c r="AW49" s="5"/>
      <c r="AX49" s="48"/>
      <c r="AY49" s="109"/>
      <c r="AZ49" s="229"/>
      <c r="BA49" s="5"/>
      <c r="BB49" s="5"/>
      <c r="BC49" s="5"/>
      <c r="BD49" s="5"/>
      <c r="BE49" s="12"/>
      <c r="BF49" s="63">
        <f>Prisfil!B162</f>
        <v>8000020</v>
      </c>
      <c r="BG49" s="110">
        <f>Prisfil!G162</f>
        <v>2057</v>
      </c>
      <c r="BI49" s="5"/>
      <c r="BJ49" s="5"/>
      <c r="BK49" s="5"/>
      <c r="BL49" s="5"/>
      <c r="BM49" s="5"/>
      <c r="BN49" s="56">
        <f>Prisfil!B182</f>
        <v>8615015</v>
      </c>
      <c r="BO49" s="109">
        <f>Prisfil!G182</f>
        <v>38.299999999999997</v>
      </c>
      <c r="BP49" s="57"/>
      <c r="BQ49" s="5"/>
      <c r="BR49" s="5"/>
      <c r="BS49" s="5"/>
      <c r="BT49" s="5"/>
      <c r="BU49" s="43" t="s">
        <v>433</v>
      </c>
      <c r="BV49" s="70"/>
      <c r="BW49" s="71"/>
      <c r="BX49" s="57"/>
      <c r="BY49" s="5"/>
      <c r="BZ49" s="5"/>
      <c r="CA49" s="5"/>
      <c r="CB49" s="5"/>
      <c r="CC49" s="75"/>
      <c r="CD49" s="66"/>
      <c r="CE49" s="67"/>
      <c r="CF49" s="70"/>
      <c r="CG49" s="65"/>
      <c r="CH49" s="65"/>
      <c r="CI49" s="65"/>
      <c r="CJ49" s="65"/>
    </row>
    <row r="50" spans="1:96" ht="12.2" customHeight="1" x14ac:dyDescent="0.25">
      <c r="A50" s="5"/>
      <c r="B50" s="48"/>
      <c r="C50" s="109"/>
      <c r="D50" s="48"/>
      <c r="E50" s="5"/>
      <c r="F50" s="5"/>
      <c r="G50" s="5"/>
      <c r="H50" s="5"/>
      <c r="I50" s="5" t="s">
        <v>476</v>
      </c>
      <c r="J50" s="48" t="str">
        <f>Prisfil!B108</f>
        <v>6960###</v>
      </c>
      <c r="K50" s="109">
        <f>Prisfil!G108</f>
        <v>315.7</v>
      </c>
      <c r="L50" s="5"/>
      <c r="M50" s="5"/>
      <c r="N50" s="5"/>
      <c r="O50" s="5"/>
      <c r="P50" s="5"/>
      <c r="Q50" s="5" t="s">
        <v>9</v>
      </c>
      <c r="R50" s="48" t="str">
        <f>Prisfil!B276</f>
        <v>7450###</v>
      </c>
      <c r="S50" s="109">
        <f>Prisfil!G276</f>
        <v>227.2</v>
      </c>
      <c r="T50" s="201"/>
      <c r="U50" s="272" t="s">
        <v>9</v>
      </c>
      <c r="V50" s="273"/>
      <c r="W50" s="48" t="str">
        <f>Prisfil!B281</f>
        <v>7550###</v>
      </c>
      <c r="X50" s="109">
        <f>Prisfil!G281</f>
        <v>239.1</v>
      </c>
      <c r="Y50" s="5" t="s">
        <v>380</v>
      </c>
      <c r="Z50" s="48" t="str">
        <f>Prisfil!B137</f>
        <v>4181###</v>
      </c>
      <c r="AA50" s="109">
        <f>Prisfil!G137</f>
        <v>264</v>
      </c>
      <c r="AB50" s="108"/>
      <c r="AC50" s="5"/>
      <c r="AD50" s="5"/>
      <c r="AE50" s="5"/>
      <c r="AF50" s="5"/>
      <c r="AH50" s="85"/>
      <c r="AI50" s="258"/>
      <c r="AJ50" s="5"/>
      <c r="AK50" s="5"/>
      <c r="AL50" s="5"/>
      <c r="AM50" s="5"/>
      <c r="AN50" s="5"/>
      <c r="AO50" s="193"/>
      <c r="AP50" s="78">
        <f>Prisfil!B141</f>
        <v>8160010</v>
      </c>
      <c r="AQ50" s="194">
        <f>Prisfil!G141</f>
        <v>239</v>
      </c>
      <c r="AR50" s="193"/>
      <c r="AS50" s="193"/>
      <c r="AT50" s="193"/>
      <c r="AU50" s="193"/>
      <c r="AV50" s="193"/>
      <c r="AW50" s="65" t="s">
        <v>368</v>
      </c>
      <c r="AX50" s="70">
        <f>Prisfil!B146</f>
        <v>8800004</v>
      </c>
      <c r="AY50" s="71">
        <f>Prisfil!G146</f>
        <v>10</v>
      </c>
      <c r="AZ50" s="65"/>
      <c r="BA50" s="65"/>
      <c r="BB50" s="65"/>
      <c r="BC50" s="65"/>
      <c r="BD50" s="65"/>
      <c r="BE50" s="65"/>
      <c r="BF50" s="70"/>
      <c r="BG50" s="67"/>
      <c r="BH50" s="65"/>
      <c r="BI50" s="65"/>
      <c r="BJ50" s="65"/>
      <c r="BK50" s="65"/>
      <c r="BL50" s="65"/>
      <c r="BM50" s="59"/>
      <c r="BN50" s="70"/>
      <c r="BO50" s="71"/>
      <c r="BP50" s="70"/>
      <c r="BQ50" s="76"/>
      <c r="BR50" s="76"/>
      <c r="BS50" s="76"/>
      <c r="BT50" s="76"/>
      <c r="BU50" s="5"/>
      <c r="BV50" s="5"/>
      <c r="BW50" s="5"/>
      <c r="BX50" s="5"/>
      <c r="BY50" s="5"/>
      <c r="BZ50" s="5"/>
      <c r="CA50" s="5"/>
      <c r="CB50" s="5"/>
      <c r="CI50" s="5"/>
      <c r="CJ50" s="5"/>
    </row>
    <row r="51" spans="1:96" ht="12.2" customHeight="1" x14ac:dyDescent="0.25">
      <c r="A51" s="5"/>
      <c r="B51" s="48"/>
      <c r="C51" s="109"/>
      <c r="D51" s="48"/>
      <c r="E51" s="5"/>
      <c r="F51" s="5"/>
      <c r="G51" s="5"/>
      <c r="H51" s="5"/>
      <c r="I51" s="26" t="s">
        <v>8</v>
      </c>
      <c r="J51" s="48" t="str">
        <f>Prisfil!B109</f>
        <v>6970###</v>
      </c>
      <c r="K51" s="109">
        <f>Prisfil!G109</f>
        <v>317.8</v>
      </c>
      <c r="L51" s="5"/>
      <c r="M51" s="5"/>
      <c r="N51" s="5"/>
      <c r="O51" s="5"/>
      <c r="P51" s="5"/>
      <c r="Q51" s="5" t="s">
        <v>476</v>
      </c>
      <c r="R51" s="48" t="str">
        <f>Prisfil!B277</f>
        <v>7460###</v>
      </c>
      <c r="S51" s="109">
        <f>Prisfil!G277</f>
        <v>141.19999999999999</v>
      </c>
      <c r="T51" s="201"/>
      <c r="U51" s="272" t="s">
        <v>476</v>
      </c>
      <c r="V51" s="273"/>
      <c r="W51" s="48" t="str">
        <f>Prisfil!B282</f>
        <v>7560###</v>
      </c>
      <c r="X51" s="109">
        <f>Prisfil!G282</f>
        <v>148.69999999999999</v>
      </c>
      <c r="Y51" s="26"/>
      <c r="Z51" s="48"/>
      <c r="AA51" s="109"/>
      <c r="AB51" s="5"/>
      <c r="AC51" s="5"/>
      <c r="AD51" s="5"/>
      <c r="AE51" s="5"/>
      <c r="AF51" s="5"/>
      <c r="AG51" s="3" t="s">
        <v>390</v>
      </c>
      <c r="AH51" s="85" t="str">
        <f>Prisfil!B60</f>
        <v>4071###</v>
      </c>
      <c r="AI51" s="259">
        <f>Prisfil!G60</f>
        <v>54</v>
      </c>
      <c r="AJ51" s="5"/>
      <c r="AK51" s="5"/>
      <c r="AL51" s="5"/>
      <c r="AM51" s="5"/>
      <c r="AN51" s="5"/>
      <c r="AS51" s="5"/>
      <c r="AT51" s="5"/>
      <c r="AU51" s="5"/>
      <c r="AV51" s="5"/>
      <c r="AW51" s="5"/>
      <c r="AX51" s="48"/>
      <c r="AY51" s="54"/>
      <c r="AZ51" s="5"/>
      <c r="BA51" s="5"/>
      <c r="BB51" s="5"/>
      <c r="BC51" s="5"/>
      <c r="BD51" s="5"/>
      <c r="BE51" s="8" t="s">
        <v>302</v>
      </c>
      <c r="BF51" s="48"/>
      <c r="BG51" s="54"/>
      <c r="BH51" s="5"/>
      <c r="BI51" s="5"/>
      <c r="BJ51" s="5"/>
      <c r="BK51" s="5"/>
      <c r="BL51" s="5"/>
      <c r="BM51" s="38"/>
      <c r="BN51" s="50"/>
      <c r="BO51" s="49"/>
      <c r="BP51" s="48"/>
      <c r="BQ51" s="5"/>
      <c r="BR51" s="5"/>
      <c r="BS51" s="5"/>
      <c r="BT51" s="5"/>
      <c r="BU51" s="8" t="str">
        <f>Prisfil!A192</f>
        <v xml:space="preserve">Taksteg profilerade plåttak lösa </v>
      </c>
      <c r="BV51" s="63"/>
      <c r="BW51" s="62"/>
      <c r="BX51" s="48"/>
      <c r="BY51" s="5"/>
      <c r="BZ51" s="5"/>
      <c r="CA51" s="5"/>
      <c r="CB51" s="5"/>
      <c r="CC51" s="8" t="str">
        <f>Prisfil!A202</f>
        <v>KAMI Renoveringsläkt, L=3m</v>
      </c>
      <c r="CD51" s="63"/>
      <c r="CE51" s="62"/>
      <c r="CF51" s="15"/>
      <c r="CG51" s="5"/>
      <c r="CH51" s="5"/>
      <c r="CI51" s="5"/>
      <c r="CJ51" s="5"/>
    </row>
    <row r="52" spans="1:96" ht="12.2" customHeight="1" x14ac:dyDescent="0.25">
      <c r="A52" s="26"/>
      <c r="B52" s="48"/>
      <c r="C52" s="109"/>
      <c r="D52" s="48"/>
      <c r="E52" s="5"/>
      <c r="F52" s="5"/>
      <c r="G52" s="5"/>
      <c r="H52" s="5"/>
      <c r="I52" s="5"/>
      <c r="J52" s="48"/>
      <c r="K52" s="49"/>
      <c r="L52" s="5"/>
      <c r="M52" s="5"/>
      <c r="N52" s="5"/>
      <c r="O52" s="5"/>
      <c r="P52" s="5"/>
      <c r="Q52" s="26" t="s">
        <v>8</v>
      </c>
      <c r="R52" s="48" t="str">
        <f>Prisfil!B278</f>
        <v>747016N</v>
      </c>
      <c r="S52" s="109">
        <f>Prisfil!G278</f>
        <v>157.19999999999999</v>
      </c>
      <c r="T52" s="202"/>
      <c r="U52" s="199"/>
      <c r="V52" s="48"/>
      <c r="W52" s="109"/>
      <c r="X52" s="5"/>
      <c r="Y52" s="5"/>
      <c r="Z52" s="48"/>
      <c r="AA52" s="49"/>
      <c r="AB52" s="5"/>
      <c r="AC52" s="5"/>
      <c r="AD52" s="5"/>
      <c r="AE52" s="5"/>
      <c r="AF52" s="5"/>
      <c r="AG52" s="5"/>
      <c r="AH52" s="48"/>
      <c r="AI52" s="53"/>
      <c r="AJ52" s="5"/>
      <c r="AK52" s="5"/>
      <c r="AL52" s="5"/>
      <c r="AM52" s="5"/>
      <c r="AN52" s="5"/>
      <c r="AO52" s="8" t="str">
        <f>Prisfil!A142</f>
        <v>KAMI Classic Coronaskruv 4,8x23mm</v>
      </c>
      <c r="AP52" s="50"/>
      <c r="AQ52" s="49"/>
      <c r="AS52" s="5"/>
      <c r="AT52" s="5"/>
      <c r="AU52" s="5"/>
      <c r="AV52" s="5"/>
      <c r="AW52" s="8" t="s">
        <v>312</v>
      </c>
      <c r="AX52" s="50"/>
      <c r="AY52" s="49"/>
      <c r="AZ52" s="5"/>
      <c r="BA52" s="5"/>
      <c r="BB52" s="5"/>
      <c r="BC52" s="5"/>
      <c r="BD52" s="5"/>
      <c r="BE52" s="9" t="s">
        <v>303</v>
      </c>
      <c r="BF52" s="51" t="s">
        <v>5</v>
      </c>
      <c r="BG52" s="52" t="s">
        <v>6</v>
      </c>
      <c r="BH52" s="5"/>
      <c r="BI52" s="5"/>
      <c r="BJ52" s="5"/>
      <c r="BK52" s="5"/>
      <c r="BL52" s="5"/>
      <c r="BM52" s="8" t="str">
        <f>Prisfil!A183</f>
        <v>Skruvsats konsol prof. plåt exkl EPDM</v>
      </c>
      <c r="BN52" s="63"/>
      <c r="BO52" s="62"/>
      <c r="BP52" s="15"/>
      <c r="BQ52" s="5"/>
      <c r="BR52" s="5"/>
      <c r="BS52" s="5"/>
      <c r="BT52" s="5"/>
      <c r="BU52" s="9"/>
      <c r="BV52" s="51" t="s">
        <v>5</v>
      </c>
      <c r="BW52" s="52" t="s">
        <v>6</v>
      </c>
      <c r="BX52" s="15"/>
      <c r="BY52" s="5"/>
      <c r="BZ52" s="5"/>
      <c r="CA52" s="5"/>
      <c r="CB52" s="5"/>
      <c r="CC52" s="9"/>
      <c r="CD52" s="51" t="s">
        <v>5</v>
      </c>
      <c r="CE52" s="52" t="s">
        <v>6</v>
      </c>
      <c r="CF52" s="48"/>
      <c r="CG52" s="5"/>
      <c r="CH52" s="5"/>
      <c r="CI52" s="5"/>
      <c r="CJ52" s="5"/>
    </row>
    <row r="53" spans="1:96" ht="12.2" customHeight="1" x14ac:dyDescent="0.2">
      <c r="A53" s="5"/>
      <c r="B53" s="50"/>
      <c r="C53" s="49"/>
      <c r="D53" s="48"/>
      <c r="E53" s="5"/>
      <c r="F53" s="5"/>
      <c r="G53" s="5"/>
      <c r="H53" s="5"/>
      <c r="I53" s="5"/>
      <c r="J53" s="50"/>
      <c r="K53" s="49"/>
      <c r="L53" s="5"/>
      <c r="M53" s="5"/>
      <c r="N53" s="5"/>
      <c r="O53" s="5"/>
      <c r="P53" s="5"/>
      <c r="Q53" s="5"/>
      <c r="R53" s="50"/>
      <c r="S53" s="54"/>
      <c r="T53" s="201"/>
      <c r="U53" s="196"/>
      <c r="V53" s="5"/>
      <c r="W53" s="5"/>
      <c r="X53" s="5"/>
      <c r="Y53" s="5"/>
      <c r="Z53" s="48"/>
      <c r="AA53" s="109"/>
      <c r="AB53" s="5"/>
      <c r="AC53" s="5"/>
      <c r="AD53" s="5"/>
      <c r="AE53" s="5"/>
      <c r="AF53" s="5"/>
      <c r="AG53" s="5"/>
      <c r="AH53" s="48"/>
      <c r="AI53" s="109"/>
      <c r="AN53" s="5"/>
      <c r="AO53" s="9" t="s">
        <v>224</v>
      </c>
      <c r="AP53" s="51" t="s">
        <v>5</v>
      </c>
      <c r="AQ53" s="52" t="s">
        <v>6</v>
      </c>
      <c r="AS53" s="5"/>
      <c r="AT53" s="5"/>
      <c r="AU53" s="5"/>
      <c r="AV53" s="5"/>
      <c r="AW53" s="9" t="s">
        <v>313</v>
      </c>
      <c r="AX53" s="51" t="s">
        <v>5</v>
      </c>
      <c r="AY53" s="52" t="s">
        <v>6</v>
      </c>
      <c r="AZ53" s="5"/>
      <c r="BA53" s="5"/>
      <c r="BB53" s="5"/>
      <c r="BC53" s="5"/>
      <c r="BD53" s="5"/>
      <c r="BE53" s="9"/>
      <c r="BF53" s="63"/>
      <c r="BG53" s="72"/>
      <c r="BH53" s="5"/>
      <c r="BI53" s="5"/>
      <c r="BJ53" s="5"/>
      <c r="BK53" s="5"/>
      <c r="BL53" s="5"/>
      <c r="BM53" s="9"/>
      <c r="BN53" s="51" t="s">
        <v>5</v>
      </c>
      <c r="BO53" s="52" t="s">
        <v>6</v>
      </c>
      <c r="BP53" s="48"/>
      <c r="BQ53" s="5"/>
      <c r="BR53" s="5"/>
      <c r="BS53" s="5"/>
      <c r="BT53" s="5"/>
      <c r="BU53" s="5"/>
      <c r="BV53" s="48"/>
      <c r="BW53" s="53"/>
      <c r="BX53" s="48"/>
      <c r="BY53" s="5"/>
      <c r="BZ53" s="5"/>
      <c r="CA53" s="5"/>
      <c r="CB53" s="5"/>
      <c r="CC53" s="5"/>
      <c r="CD53" s="48"/>
      <c r="CE53" s="53"/>
      <c r="CF53" s="48"/>
      <c r="CG53" s="5"/>
      <c r="CH53" s="5"/>
      <c r="CI53" s="5"/>
      <c r="CJ53" s="5"/>
    </row>
    <row r="54" spans="1:96" ht="12.2" customHeight="1" x14ac:dyDescent="0.2">
      <c r="A54" s="12"/>
      <c r="B54" s="63"/>
      <c r="C54" s="64"/>
      <c r="D54" s="15"/>
      <c r="E54" s="5"/>
      <c r="F54" s="5"/>
      <c r="G54" s="5"/>
      <c r="H54" s="5"/>
      <c r="I54" s="12"/>
      <c r="J54" s="50"/>
      <c r="K54" s="64"/>
      <c r="L54" s="5"/>
      <c r="M54" s="5"/>
      <c r="N54" s="5"/>
      <c r="O54" s="5"/>
      <c r="P54" s="5"/>
      <c r="Q54" s="12"/>
      <c r="R54" s="50"/>
      <c r="S54" s="64"/>
      <c r="T54" s="201"/>
      <c r="U54" s="196"/>
      <c r="V54" s="5"/>
      <c r="W54" s="5"/>
      <c r="X54" s="5"/>
      <c r="Y54" s="5"/>
      <c r="Z54" s="5"/>
      <c r="AA54" s="5"/>
      <c r="AB54" s="5"/>
      <c r="AC54" s="5"/>
      <c r="AD54" s="5"/>
      <c r="AE54" s="5"/>
      <c r="AF54" s="5"/>
      <c r="AN54" s="5"/>
      <c r="AO54" s="5"/>
      <c r="AP54" s="48"/>
      <c r="AQ54" s="53"/>
      <c r="AS54" s="5"/>
      <c r="AT54" s="5"/>
      <c r="AU54" s="5"/>
      <c r="AV54" s="5"/>
      <c r="AW54" s="5"/>
      <c r="AX54" s="48"/>
      <c r="AY54" s="53"/>
      <c r="AZ54" s="5"/>
      <c r="BA54" s="5"/>
      <c r="BB54" s="5"/>
      <c r="BC54" s="5"/>
      <c r="BD54" s="5"/>
      <c r="BE54" s="12"/>
      <c r="BF54" s="63">
        <f>Prisfil!B163</f>
        <v>8000021</v>
      </c>
      <c r="BG54" s="110">
        <f>Prisfil!G163</f>
        <v>957</v>
      </c>
      <c r="BH54" s="5"/>
      <c r="BI54" s="5"/>
      <c r="BJ54" s="5"/>
      <c r="BK54" s="5"/>
      <c r="BL54" s="5"/>
      <c r="BM54" s="5"/>
      <c r="BN54" s="48"/>
      <c r="BO54" s="53"/>
      <c r="BP54" s="48"/>
      <c r="BQ54" s="5"/>
      <c r="BR54" s="5"/>
      <c r="BS54" s="5"/>
      <c r="BT54" s="5"/>
      <c r="BU54" s="5"/>
      <c r="BV54" s="227" t="str">
        <f>Prisfil!B192</f>
        <v>8638###</v>
      </c>
      <c r="BW54" s="109">
        <f>Prisfil!G192</f>
        <v>146.9</v>
      </c>
      <c r="BX54" s="48"/>
      <c r="BY54" s="5"/>
      <c r="BZ54" s="5"/>
      <c r="CA54" s="5"/>
      <c r="CB54" s="5"/>
      <c r="CC54" s="5" t="s">
        <v>33</v>
      </c>
      <c r="CD54" s="56">
        <f>Prisfil!B202</f>
        <v>7200109</v>
      </c>
      <c r="CE54" s="109">
        <f>Prisfil!G202</f>
        <v>47.7</v>
      </c>
      <c r="CF54" s="223"/>
      <c r="CG54" s="5"/>
      <c r="CH54" s="5"/>
      <c r="CI54" s="5"/>
      <c r="CJ54" s="5"/>
    </row>
    <row r="55" spans="1:96" ht="12.2" customHeight="1" x14ac:dyDescent="0.2">
      <c r="A55" s="65"/>
      <c r="B55" s="66"/>
      <c r="C55" s="67"/>
      <c r="D55" s="70"/>
      <c r="E55" s="65"/>
      <c r="F55" s="65"/>
      <c r="G55" s="65"/>
      <c r="H55" s="65"/>
      <c r="I55" s="65"/>
      <c r="J55" s="66"/>
      <c r="K55" s="67"/>
      <c r="L55" s="65"/>
      <c r="M55" s="65"/>
      <c r="N55" s="65"/>
      <c r="O55" s="65"/>
      <c r="P55" s="65"/>
      <c r="Q55" s="65"/>
      <c r="R55" s="66"/>
      <c r="S55" s="67"/>
      <c r="T55" s="197"/>
      <c r="U55" s="197"/>
      <c r="V55" s="65"/>
      <c r="W55" s="65"/>
      <c r="X55" s="65"/>
      <c r="Y55" s="77"/>
      <c r="Z55" s="70"/>
      <c r="AA55" s="179"/>
      <c r="AB55" s="65"/>
      <c r="AC55" s="65"/>
      <c r="AD55" s="65"/>
      <c r="AE55" s="65"/>
      <c r="AF55" s="65"/>
      <c r="AG55" s="77"/>
      <c r="AH55" s="70"/>
      <c r="AI55" s="179"/>
      <c r="AJ55" s="65"/>
      <c r="AK55" s="65"/>
      <c r="AL55" s="65"/>
      <c r="AM55" s="65"/>
      <c r="AN55" s="65"/>
      <c r="AO55" s="65"/>
      <c r="AP55" s="70" t="str">
        <f>Prisfil!B142</f>
        <v>8165###</v>
      </c>
      <c r="AQ55" s="179">
        <f>Prisfil!G142</f>
        <v>398.1</v>
      </c>
      <c r="AR55" s="65"/>
      <c r="AS55" s="65"/>
      <c r="AT55" s="65"/>
      <c r="AU55" s="65"/>
      <c r="AV55" s="65"/>
      <c r="AW55" s="65"/>
      <c r="AX55" s="70">
        <f>Prisfil!B167</f>
        <v>8930000</v>
      </c>
      <c r="AY55" s="179">
        <f>Prisfil!G167</f>
        <v>111.7</v>
      </c>
      <c r="AZ55" s="65"/>
      <c r="BA55" s="65"/>
      <c r="BB55" s="65"/>
      <c r="BC55" s="65"/>
      <c r="BD55" s="65"/>
      <c r="BE55" s="65"/>
      <c r="BF55" s="70"/>
      <c r="BG55" s="67"/>
      <c r="BH55" s="65"/>
      <c r="BI55" s="65"/>
      <c r="BJ55" s="65"/>
      <c r="BK55" s="65"/>
      <c r="BL55" s="65"/>
      <c r="BM55" s="65"/>
      <c r="BN55" s="78">
        <f>Prisfil!B183</f>
        <v>8613015</v>
      </c>
      <c r="BO55" s="71">
        <f>ROUNDUP(Prisfil!G183,1)</f>
        <v>201.8</v>
      </c>
      <c r="BP55" s="79"/>
      <c r="BQ55" s="65"/>
      <c r="BR55" s="65"/>
      <c r="BS55" s="65"/>
      <c r="BT55" s="65"/>
      <c r="BU55" s="43" t="s">
        <v>434</v>
      </c>
      <c r="BV55" s="65"/>
      <c r="BX55" s="79"/>
      <c r="BY55" s="65"/>
      <c r="BZ55" s="65"/>
      <c r="CA55" s="65"/>
      <c r="CB55" s="65"/>
      <c r="CC55" s="65"/>
      <c r="CD55" s="217"/>
      <c r="CE55" s="109"/>
      <c r="CF55" s="79"/>
      <c r="CG55" s="65"/>
      <c r="CH55" s="65"/>
      <c r="CI55" s="65"/>
      <c r="CJ55" s="65"/>
      <c r="CK55" s="65"/>
      <c r="CL55" s="65"/>
      <c r="CM55" s="65"/>
      <c r="CN55" s="65"/>
      <c r="CO55" s="65"/>
      <c r="CP55" s="65"/>
      <c r="CQ55" s="65"/>
      <c r="CR55" s="65"/>
    </row>
    <row r="56" spans="1:96" s="82" customFormat="1" ht="12.2" customHeight="1" x14ac:dyDescent="0.2">
      <c r="A56" s="68" t="s">
        <v>335</v>
      </c>
      <c r="B56" s="222"/>
      <c r="C56" s="81"/>
      <c r="D56" s="222"/>
      <c r="E56" s="68"/>
      <c r="F56" s="9"/>
      <c r="G56" s="9"/>
      <c r="H56" s="9"/>
      <c r="I56" s="68" t="s">
        <v>335</v>
      </c>
      <c r="J56" s="57"/>
      <c r="K56" s="81"/>
      <c r="L56" s="57"/>
      <c r="M56" s="27"/>
      <c r="N56" s="9"/>
      <c r="O56" s="9"/>
      <c r="P56" s="9"/>
      <c r="Q56" s="68" t="s">
        <v>335</v>
      </c>
      <c r="R56" s="222"/>
      <c r="S56" s="81"/>
      <c r="T56" s="222"/>
      <c r="U56" s="27"/>
      <c r="V56" s="9"/>
      <c r="W56" s="9"/>
      <c r="X56" s="9"/>
      <c r="Y56" s="34" t="s">
        <v>365</v>
      </c>
      <c r="Z56" s="225"/>
      <c r="AA56" s="81"/>
      <c r="AB56" s="225"/>
      <c r="AC56" s="27"/>
      <c r="AD56" s="9"/>
      <c r="AE56" s="9"/>
      <c r="AF56" s="9"/>
      <c r="AG56" s="34" t="s">
        <v>336</v>
      </c>
      <c r="AH56" s="57"/>
      <c r="AI56" s="81"/>
      <c r="AJ56" s="57"/>
      <c r="AK56" s="27"/>
      <c r="AL56" s="9"/>
      <c r="AM56" s="9"/>
      <c r="AN56" s="9"/>
      <c r="AO56" s="34" t="s">
        <v>336</v>
      </c>
      <c r="AP56" s="222"/>
      <c r="AQ56" s="81"/>
      <c r="AR56" s="222"/>
      <c r="AS56" s="27"/>
      <c r="AT56" s="9"/>
      <c r="AU56" s="9"/>
      <c r="AV56" s="9"/>
      <c r="AW56" s="68" t="s">
        <v>335</v>
      </c>
      <c r="AX56" s="222"/>
      <c r="AY56" s="81"/>
      <c r="AZ56" s="222"/>
      <c r="BA56" s="27"/>
      <c r="BB56" s="9"/>
      <c r="BC56" s="9"/>
      <c r="BD56" s="9"/>
      <c r="BE56" s="68" t="s">
        <v>335</v>
      </c>
      <c r="BF56" s="222"/>
      <c r="BG56" s="81"/>
      <c r="BH56" s="222"/>
      <c r="BI56" s="27"/>
      <c r="BJ56" s="9"/>
      <c r="BK56" s="9"/>
      <c r="BL56" s="9"/>
      <c r="BM56" s="68" t="s">
        <v>497</v>
      </c>
      <c r="BN56" s="57"/>
      <c r="BO56" s="27" t="s">
        <v>498</v>
      </c>
      <c r="BP56" s="57"/>
      <c r="BQ56" s="9"/>
      <c r="BR56" s="9"/>
      <c r="BS56" s="9"/>
      <c r="BT56" s="9"/>
      <c r="BU56" s="68" t="s">
        <v>497</v>
      </c>
      <c r="BV56" s="254"/>
      <c r="BW56" s="27" t="s">
        <v>498</v>
      </c>
      <c r="BX56" s="254"/>
      <c r="BY56" s="9"/>
      <c r="BZ56" s="9"/>
      <c r="CA56" s="9"/>
      <c r="CB56" s="9"/>
      <c r="CC56" s="68" t="s">
        <v>497</v>
      </c>
      <c r="CD56" s="254"/>
      <c r="CE56" s="27" t="s">
        <v>498</v>
      </c>
      <c r="CF56" s="254"/>
      <c r="CG56" s="9"/>
      <c r="CH56" s="9"/>
      <c r="CI56" s="9"/>
      <c r="CJ56" s="9"/>
      <c r="CK56" s="68" t="s">
        <v>497</v>
      </c>
      <c r="CL56" s="254"/>
      <c r="CM56" s="68" t="s">
        <v>498</v>
      </c>
      <c r="CN56" s="254"/>
      <c r="CO56" s="9"/>
      <c r="CP56" s="9"/>
      <c r="CQ56" s="9"/>
      <c r="CR56" s="9"/>
    </row>
    <row r="57" spans="1:96" s="82" customFormat="1" ht="12.2" customHeight="1" x14ac:dyDescent="0.2">
      <c r="A57" s="32" t="s">
        <v>338</v>
      </c>
      <c r="B57" s="99" t="s">
        <v>339</v>
      </c>
      <c r="C57" s="81"/>
      <c r="D57" s="222"/>
      <c r="E57" s="9"/>
      <c r="F57" s="9"/>
      <c r="G57" s="9"/>
      <c r="H57" s="9"/>
      <c r="I57" s="32" t="s">
        <v>338</v>
      </c>
      <c r="J57" s="99" t="s">
        <v>339</v>
      </c>
      <c r="K57" s="81"/>
      <c r="L57" s="57"/>
      <c r="M57" s="9"/>
      <c r="N57" s="9"/>
      <c r="O57" s="9"/>
      <c r="P57" s="9"/>
      <c r="Q57" s="32" t="s">
        <v>338</v>
      </c>
      <c r="R57" s="99" t="s">
        <v>339</v>
      </c>
      <c r="S57" s="81"/>
      <c r="T57" s="222"/>
      <c r="U57" s="9"/>
      <c r="V57" s="9"/>
      <c r="W57" s="9"/>
      <c r="X57" s="9"/>
      <c r="Y57" s="34" t="s">
        <v>385</v>
      </c>
      <c r="Z57" s="225"/>
      <c r="AA57" s="81"/>
      <c r="AB57" s="225"/>
      <c r="AC57" s="9"/>
      <c r="AD57" s="9"/>
      <c r="AE57" s="9"/>
      <c r="AF57" s="9"/>
      <c r="AG57" s="34" t="s">
        <v>337</v>
      </c>
      <c r="AH57" s="57"/>
      <c r="AI57" s="81"/>
      <c r="AJ57" s="57"/>
      <c r="AK57" s="9"/>
      <c r="AL57" s="9"/>
      <c r="AM57" s="9"/>
      <c r="AN57" s="9"/>
      <c r="AO57" s="34" t="s">
        <v>337</v>
      </c>
      <c r="AP57" s="222"/>
      <c r="AQ57" s="81"/>
      <c r="AR57" s="222"/>
      <c r="AS57" s="9"/>
      <c r="AT57" s="9"/>
      <c r="AU57" s="9"/>
      <c r="AV57" s="9"/>
      <c r="AW57" s="32" t="s">
        <v>338</v>
      </c>
      <c r="AX57" s="99" t="s">
        <v>339</v>
      </c>
      <c r="AY57" s="81"/>
      <c r="AZ57" s="222"/>
      <c r="BA57" s="9"/>
      <c r="BB57" s="9"/>
      <c r="BC57" s="9"/>
      <c r="BD57" s="9"/>
      <c r="BE57" s="32" t="s">
        <v>338</v>
      </c>
      <c r="BF57" s="99" t="s">
        <v>339</v>
      </c>
      <c r="BG57" s="81"/>
      <c r="BH57" s="222"/>
      <c r="BI57" s="9"/>
      <c r="BJ57" s="9"/>
      <c r="BK57" s="9"/>
      <c r="BL57" s="9"/>
      <c r="BM57" s="68"/>
      <c r="BN57" s="57"/>
      <c r="BO57" s="81"/>
      <c r="BP57" s="57"/>
      <c r="BQ57" s="9"/>
      <c r="BR57" s="9"/>
      <c r="BS57" s="9"/>
      <c r="BT57" s="9"/>
      <c r="BU57" s="68"/>
      <c r="BV57" s="254"/>
      <c r="BW57" s="81"/>
      <c r="BX57" s="254"/>
      <c r="BY57" s="9"/>
      <c r="BZ57" s="9"/>
      <c r="CA57" s="9"/>
      <c r="CB57" s="9"/>
      <c r="CC57" s="68"/>
      <c r="CD57" s="254"/>
      <c r="CE57" s="81"/>
      <c r="CF57" s="254"/>
      <c r="CG57" s="9"/>
      <c r="CH57" s="9"/>
      <c r="CI57" s="9"/>
      <c r="CJ57" s="9"/>
      <c r="CK57" s="68"/>
      <c r="CL57" s="254"/>
      <c r="CM57" s="81"/>
      <c r="CN57" s="254"/>
      <c r="CO57" s="9"/>
      <c r="CP57" s="9"/>
      <c r="CQ57" s="9"/>
      <c r="CR57" s="9"/>
    </row>
    <row r="58" spans="1:96" s="82" customFormat="1" ht="12.2" customHeight="1" x14ac:dyDescent="0.2">
      <c r="A58" s="68" t="s">
        <v>194</v>
      </c>
      <c r="I58" s="68" t="s">
        <v>194</v>
      </c>
      <c r="Q58" s="68" t="s">
        <v>194</v>
      </c>
      <c r="Y58" s="274" t="s">
        <v>194</v>
      </c>
      <c r="Z58" s="274"/>
      <c r="AA58" s="274"/>
      <c r="AB58" s="274"/>
      <c r="AC58" s="274"/>
      <c r="AD58" s="274"/>
      <c r="AE58" s="274"/>
      <c r="AF58" s="274"/>
      <c r="AG58" s="274" t="s">
        <v>194</v>
      </c>
      <c r="AH58" s="274"/>
      <c r="AI58" s="274"/>
      <c r="AJ58" s="274"/>
      <c r="AK58" s="274"/>
      <c r="AL58" s="274"/>
      <c r="AM58" s="274"/>
      <c r="AN58" s="274"/>
      <c r="AO58" s="274" t="s">
        <v>194</v>
      </c>
      <c r="AP58" s="274"/>
      <c r="AQ58" s="274"/>
      <c r="AR58" s="274"/>
      <c r="AS58" s="274"/>
      <c r="AT58" s="274"/>
      <c r="AU58" s="274"/>
      <c r="AV58" s="274"/>
      <c r="AW58" s="68" t="s">
        <v>194</v>
      </c>
      <c r="BE58" s="68" t="s">
        <v>194</v>
      </c>
      <c r="BM58" s="269" t="s">
        <v>520</v>
      </c>
      <c r="BN58" s="269"/>
      <c r="BO58" s="269"/>
      <c r="BP58" s="269"/>
      <c r="BQ58" s="269"/>
      <c r="BR58" s="269"/>
      <c r="BS58" s="269"/>
      <c r="BT58" s="269"/>
      <c r="BU58" s="269" t="s">
        <v>520</v>
      </c>
      <c r="BV58" s="269"/>
      <c r="BW58" s="269"/>
      <c r="BX58" s="269"/>
      <c r="BY58" s="269"/>
      <c r="BZ58" s="269"/>
      <c r="CA58" s="269"/>
      <c r="CB58" s="269"/>
      <c r="CC58" s="269" t="s">
        <v>520</v>
      </c>
      <c r="CD58" s="269"/>
      <c r="CE58" s="269"/>
      <c r="CF58" s="269"/>
      <c r="CG58" s="269"/>
      <c r="CH58" s="269"/>
      <c r="CI58" s="269"/>
      <c r="CJ58" s="269"/>
      <c r="CK58" s="269" t="s">
        <v>520</v>
      </c>
      <c r="CL58" s="269"/>
      <c r="CM58" s="269"/>
      <c r="CN58" s="269"/>
      <c r="CO58" s="269"/>
      <c r="CP58" s="269"/>
      <c r="CQ58" s="269"/>
      <c r="CR58" s="269"/>
    </row>
    <row r="59" spans="1:96" ht="12" customHeight="1" x14ac:dyDescent="0.2">
      <c r="A59" s="269" t="s">
        <v>54</v>
      </c>
      <c r="B59" s="269"/>
      <c r="C59" s="269"/>
      <c r="D59" s="269"/>
      <c r="E59" s="269"/>
      <c r="F59" s="269"/>
      <c r="G59" s="269"/>
      <c r="H59" s="269"/>
      <c r="I59" s="269" t="s">
        <v>54</v>
      </c>
      <c r="J59" s="269"/>
      <c r="K59" s="269"/>
      <c r="L59" s="269"/>
      <c r="M59" s="269"/>
      <c r="N59" s="269"/>
      <c r="O59" s="269"/>
      <c r="P59" s="269"/>
      <c r="Q59" s="269" t="s">
        <v>54</v>
      </c>
      <c r="R59" s="269"/>
      <c r="S59" s="269"/>
      <c r="T59" s="269"/>
      <c r="U59" s="269"/>
      <c r="V59" s="269"/>
      <c r="W59" s="269"/>
      <c r="X59" s="269"/>
      <c r="Y59" s="269" t="s">
        <v>386</v>
      </c>
      <c r="Z59" s="269"/>
      <c r="AA59" s="269"/>
      <c r="AB59" s="269"/>
      <c r="AC59" s="269"/>
      <c r="AD59" s="269"/>
      <c r="AE59" s="269"/>
      <c r="AF59" s="269"/>
      <c r="AG59" s="269" t="s">
        <v>463</v>
      </c>
      <c r="AH59" s="269"/>
      <c r="AI59" s="269"/>
      <c r="AJ59" s="269"/>
      <c r="AK59" s="269"/>
      <c r="AL59" s="269"/>
      <c r="AM59" s="269"/>
      <c r="AN59" s="269"/>
      <c r="AO59" s="269" t="s">
        <v>463</v>
      </c>
      <c r="AP59" s="269"/>
      <c r="AQ59" s="269"/>
      <c r="AR59" s="269"/>
      <c r="AS59" s="269"/>
      <c r="AT59" s="269"/>
      <c r="AU59" s="269"/>
      <c r="AV59" s="269"/>
      <c r="AW59" s="269" t="s">
        <v>54</v>
      </c>
      <c r="AX59" s="269"/>
      <c r="AY59" s="269"/>
      <c r="AZ59" s="269"/>
      <c r="BA59" s="269"/>
      <c r="BB59" s="269"/>
      <c r="BC59" s="269"/>
      <c r="BD59" s="269"/>
      <c r="BE59" s="269" t="s">
        <v>54</v>
      </c>
      <c r="BF59" s="269"/>
      <c r="BG59" s="269"/>
      <c r="BH59" s="269"/>
      <c r="BI59" s="269"/>
      <c r="BJ59" s="269"/>
      <c r="BK59" s="269"/>
      <c r="BL59" s="269"/>
      <c r="BM59" s="68" t="s">
        <v>194</v>
      </c>
      <c r="BN59" s="85"/>
      <c r="BO59" s="86"/>
      <c r="BU59" s="68" t="s">
        <v>194</v>
      </c>
      <c r="BV59" s="85"/>
      <c r="BW59" s="86"/>
      <c r="CC59" s="68" t="s">
        <v>194</v>
      </c>
      <c r="CD59" s="85"/>
      <c r="CE59" s="86"/>
      <c r="CK59" s="68" t="s">
        <v>194</v>
      </c>
      <c r="CL59" s="85"/>
      <c r="CM59" s="86"/>
    </row>
    <row r="60" spans="1:96" ht="12" customHeight="1" x14ac:dyDescent="0.2"/>
    <row r="63" spans="1:96" ht="12" customHeight="1" x14ac:dyDescent="0.2"/>
    <row r="67" ht="12" customHeight="1" x14ac:dyDescent="0.2"/>
    <row r="68" ht="12" customHeight="1" x14ac:dyDescent="0.2"/>
    <row r="70" ht="12" customHeight="1" x14ac:dyDescent="0.2"/>
    <row r="71" ht="12" customHeight="1" x14ac:dyDescent="0.2"/>
    <row r="74" ht="12" customHeight="1" x14ac:dyDescent="0.2"/>
    <row r="78" ht="12" customHeight="1" x14ac:dyDescent="0.2"/>
    <row r="79" ht="12" customHeight="1" x14ac:dyDescent="0.2"/>
    <row r="81" ht="12" customHeight="1" x14ac:dyDescent="0.2"/>
    <row r="82" ht="12" customHeight="1" x14ac:dyDescent="0.2"/>
    <row r="85" ht="12" customHeight="1" x14ac:dyDescent="0.2"/>
    <row r="89" ht="12" customHeight="1" x14ac:dyDescent="0.2"/>
    <row r="90" ht="12" customHeight="1" x14ac:dyDescent="0.2"/>
    <row r="92" ht="12" customHeight="1" x14ac:dyDescent="0.2"/>
    <row r="95" ht="11.25" customHeight="1" x14ac:dyDescent="0.2"/>
    <row r="97" ht="12" customHeight="1" x14ac:dyDescent="0.2"/>
    <row r="101" ht="12" customHeight="1" x14ac:dyDescent="0.2"/>
    <row r="102" ht="12" customHeight="1" x14ac:dyDescent="0.2"/>
    <row r="104" ht="12" customHeight="1" x14ac:dyDescent="0.2"/>
    <row r="105" ht="12" customHeight="1" x14ac:dyDescent="0.2"/>
    <row r="108" ht="12" customHeight="1" x14ac:dyDescent="0.2"/>
    <row r="112" ht="12" customHeight="1" x14ac:dyDescent="0.2"/>
    <row r="113" ht="12" customHeight="1" x14ac:dyDescent="0.2"/>
    <row r="115" ht="12" customHeight="1" x14ac:dyDescent="0.2"/>
    <row r="116" ht="12" customHeight="1" x14ac:dyDescent="0.2"/>
    <row r="119" ht="12" customHeight="1" x14ac:dyDescent="0.2"/>
    <row r="123" ht="12" customHeight="1" x14ac:dyDescent="0.2"/>
    <row r="124" ht="12" customHeight="1" x14ac:dyDescent="0.2"/>
    <row r="126" ht="12" customHeight="1" x14ac:dyDescent="0.2"/>
    <row r="127" ht="12" customHeight="1" x14ac:dyDescent="0.2"/>
    <row r="130" ht="12" customHeight="1" x14ac:dyDescent="0.2"/>
    <row r="134" ht="12" customHeight="1" x14ac:dyDescent="0.2"/>
    <row r="135" ht="12" customHeight="1" x14ac:dyDescent="0.2"/>
    <row r="137" ht="12" customHeight="1" x14ac:dyDescent="0.2"/>
    <row r="138" ht="12" customHeight="1" x14ac:dyDescent="0.2"/>
    <row r="140" ht="12" customHeight="1" x14ac:dyDescent="0.2"/>
    <row r="141" ht="12" customHeight="1" x14ac:dyDescent="0.2"/>
    <row r="143" ht="12" customHeight="1" x14ac:dyDescent="0.2"/>
    <row r="145" ht="12" customHeight="1" x14ac:dyDescent="0.2"/>
    <row r="146" ht="11.25" customHeight="1" x14ac:dyDescent="0.2"/>
    <row r="147" ht="12" customHeight="1" x14ac:dyDescent="0.2"/>
    <row r="148" ht="12" customHeight="1" x14ac:dyDescent="0.2"/>
    <row r="150" ht="12" customHeight="1" x14ac:dyDescent="0.2"/>
    <row r="157" ht="11.25" customHeight="1" x14ac:dyDescent="0.2"/>
    <row r="161" ht="12" customHeight="1" x14ac:dyDescent="0.2"/>
    <row r="162" ht="12" customHeight="1" x14ac:dyDescent="0.2"/>
    <row r="164" ht="12" customHeight="1" x14ac:dyDescent="0.2"/>
    <row r="165" ht="12" customHeight="1" x14ac:dyDescent="0.2"/>
    <row r="168" ht="12" customHeight="1" x14ac:dyDescent="0.2"/>
    <row r="170" ht="12" customHeight="1" x14ac:dyDescent="0.2"/>
    <row r="171" ht="12" customHeight="1" x14ac:dyDescent="0.2"/>
    <row r="172" ht="12" customHeight="1" x14ac:dyDescent="0.2"/>
    <row r="173" ht="12" customHeight="1" x14ac:dyDescent="0.2"/>
    <row r="175" ht="12" customHeight="1" x14ac:dyDescent="0.2"/>
    <row r="176" ht="12" customHeight="1" x14ac:dyDescent="0.2"/>
    <row r="179" ht="12" customHeight="1" x14ac:dyDescent="0.2"/>
    <row r="184" ht="12" customHeight="1" x14ac:dyDescent="0.2"/>
    <row r="186" ht="12" customHeight="1" x14ac:dyDescent="0.2"/>
    <row r="187" ht="12" customHeight="1" x14ac:dyDescent="0.2"/>
    <row r="190" ht="12" customHeight="1" x14ac:dyDescent="0.2"/>
    <row r="195" ht="12" customHeight="1" x14ac:dyDescent="0.2"/>
    <row r="197" ht="12" customHeight="1" x14ac:dyDescent="0.2"/>
    <row r="198" ht="12" customHeight="1" x14ac:dyDescent="0.2"/>
    <row r="201" ht="12" customHeight="1" x14ac:dyDescent="0.2"/>
    <row r="204" ht="12" customHeight="1" x14ac:dyDescent="0.2"/>
    <row r="205" ht="12" customHeight="1" x14ac:dyDescent="0.2"/>
    <row r="206" ht="12" customHeight="1" x14ac:dyDescent="0.2"/>
    <row r="208" ht="12" customHeight="1" x14ac:dyDescent="0.2"/>
  </sheetData>
  <sheetProtection algorithmName="SHA-512" hashValue="TAZ0TSG9y9mNhNP4gcwSjIM7eJTG+KVvvG+kt2aIDxQOrIwA6ITaHTl/9fj9ppb37ID4KSBbUFKbAmxM314dXw==" saltValue="KwqraUutZE1oAj2OADq4kw==" spinCount="100000" sheet="1" objects="1" scenarios="1"/>
  <mergeCells count="25">
    <mergeCell ref="BG11:BH11"/>
    <mergeCell ref="I59:P59"/>
    <mergeCell ref="T34:U34"/>
    <mergeCell ref="U49:V49"/>
    <mergeCell ref="U50:V50"/>
    <mergeCell ref="U51:V51"/>
    <mergeCell ref="AG58:AN58"/>
    <mergeCell ref="AO58:AV58"/>
    <mergeCell ref="Q59:X59"/>
    <mergeCell ref="T42:W42"/>
    <mergeCell ref="U46:W46"/>
    <mergeCell ref="U47:V47"/>
    <mergeCell ref="U48:V48"/>
    <mergeCell ref="BE59:BL59"/>
    <mergeCell ref="Y58:AF58"/>
    <mergeCell ref="V34:X34"/>
    <mergeCell ref="CK58:CR58"/>
    <mergeCell ref="CC58:CJ58"/>
    <mergeCell ref="BM58:BT58"/>
    <mergeCell ref="BU58:CB58"/>
    <mergeCell ref="A59:H59"/>
    <mergeCell ref="AW59:BD59"/>
    <mergeCell ref="Y59:AF59"/>
    <mergeCell ref="AG59:AN59"/>
    <mergeCell ref="AO59:AV59"/>
  </mergeCells>
  <pageMargins left="0.75" right="0.75" top="1" bottom="1" header="0.5" footer="0.5"/>
  <pageSetup paperSize="9" orientation="portrait" horizontalDpi="4294967292" r:id="rId1"/>
  <headerFooter alignWithMargins="0">
    <oddHeader>&amp;L&amp;"Arial,Fet"&amp;14Tillbehör 
&amp;R&amp;"Arial,Fet"&amp;6 Egentillverkade tillbehör tillverkas av 0.5mm material
Alla priser gäller per styck
Alla priser är fritt Kalix exklusive MOMS</oddHeader>
    <oddFooter>&amp;L&amp;G&amp;C&amp;7
&amp;"Arial,Kursiv"&amp;8Kundtjänst 0923 - 79850
order@kami.se
&amp;P&amp;R&amp;"Arial,Kursiv"&amp;8&amp;F</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85"/>
  <sheetViews>
    <sheetView showGridLines="0" view="pageLayout" topLeftCell="A19" zoomScaleNormal="100" workbookViewId="0">
      <selection activeCell="C60" sqref="C60"/>
    </sheetView>
  </sheetViews>
  <sheetFormatPr defaultRowHeight="12.75" x14ac:dyDescent="0.2"/>
  <cols>
    <col min="1" max="1" width="19.140625" style="85" customWidth="1"/>
    <col min="2" max="2" width="10.7109375" style="85" customWidth="1"/>
    <col min="3" max="3" width="9.140625" style="97" customWidth="1"/>
    <col min="4" max="4" width="9.140625" style="85"/>
    <col min="5" max="7" width="9.140625" style="3"/>
    <col min="8" max="8" width="9" style="3" customWidth="1"/>
    <col min="9" max="9" width="19.140625" style="3" customWidth="1"/>
    <col min="10" max="10" width="10.7109375" style="85" customWidth="1"/>
    <col min="11" max="11" width="12.5703125" style="97" bestFit="1" customWidth="1"/>
    <col min="12" max="14" width="9.140625" style="3"/>
    <col min="15" max="15" width="9.140625" style="3" customWidth="1"/>
    <col min="16" max="16" width="8.7109375" style="3" hidden="1" customWidth="1"/>
    <col min="17" max="17" width="19.140625" style="3" customWidth="1"/>
    <col min="18" max="18" width="10.7109375" style="85" customWidth="1"/>
    <col min="19" max="19" width="9.7109375" style="3" bestFit="1" customWidth="1"/>
    <col min="20" max="21" width="9.140625" style="3"/>
    <col min="22" max="22" width="8.42578125" style="3" customWidth="1"/>
    <col min="23" max="23" width="10.42578125" style="3" customWidth="1"/>
    <col min="24" max="24" width="9.140625" style="3"/>
    <col min="25" max="25" width="19.140625" style="3" customWidth="1"/>
    <col min="26" max="26" width="10.7109375" style="85" customWidth="1"/>
    <col min="27" max="32" width="9.140625" style="3"/>
    <col min="33" max="33" width="19.140625" style="3" customWidth="1"/>
    <col min="34" max="34" width="10.7109375" style="3" customWidth="1"/>
    <col min="35" max="35" width="9.140625" style="97"/>
    <col min="36" max="16384" width="9.140625" style="3"/>
  </cols>
  <sheetData>
    <row r="1" spans="1:40" ht="12.2" customHeight="1" x14ac:dyDescent="0.2">
      <c r="A1" s="45"/>
      <c r="B1" s="45"/>
      <c r="C1" s="87"/>
      <c r="D1" s="45"/>
      <c r="E1" s="7"/>
      <c r="F1" s="7"/>
      <c r="G1" s="7"/>
      <c r="H1" s="7"/>
      <c r="I1" s="7"/>
      <c r="J1" s="47"/>
      <c r="K1" s="87"/>
      <c r="L1" s="7"/>
      <c r="M1" s="7"/>
      <c r="N1" s="7"/>
      <c r="O1" s="7"/>
      <c r="P1" s="7"/>
      <c r="Q1" s="7"/>
      <c r="R1" s="47"/>
      <c r="S1" s="7"/>
      <c r="T1" s="7"/>
      <c r="U1" s="7"/>
      <c r="V1" s="7"/>
      <c r="W1" s="7"/>
      <c r="X1" s="7"/>
      <c r="Y1" s="7"/>
      <c r="Z1" s="47"/>
      <c r="AA1" s="7"/>
      <c r="AB1" s="7"/>
      <c r="AC1" s="7"/>
      <c r="AD1" s="7"/>
      <c r="AE1" s="7"/>
      <c r="AF1" s="7"/>
      <c r="AG1" s="7"/>
      <c r="AH1" s="18"/>
      <c r="AI1" s="87"/>
      <c r="AJ1" s="7"/>
      <c r="AK1" s="7"/>
      <c r="AL1" s="7"/>
      <c r="AM1" s="7"/>
      <c r="AN1" s="7"/>
    </row>
    <row r="2" spans="1:40" ht="12.2" customHeight="1" x14ac:dyDescent="0.2">
      <c r="A2" s="88" t="s">
        <v>55</v>
      </c>
      <c r="B2" s="48"/>
      <c r="C2" s="23"/>
      <c r="D2" s="48"/>
      <c r="E2" s="5"/>
      <c r="F2" s="5"/>
      <c r="G2" s="5"/>
      <c r="H2" s="5"/>
      <c r="I2" s="8" t="s">
        <v>56</v>
      </c>
      <c r="J2" s="50"/>
      <c r="K2" s="23"/>
      <c r="L2" s="5"/>
      <c r="M2" s="5"/>
      <c r="N2" s="5"/>
      <c r="O2" s="5"/>
      <c r="P2" s="5"/>
      <c r="Q2" s="8" t="s">
        <v>57</v>
      </c>
      <c r="R2" s="50"/>
      <c r="S2" s="5"/>
      <c r="T2" s="5"/>
      <c r="U2" s="5"/>
      <c r="V2" s="5"/>
      <c r="W2" s="5"/>
      <c r="Y2" s="8" t="s">
        <v>56</v>
      </c>
      <c r="Z2" s="50"/>
      <c r="AA2" s="23"/>
      <c r="AB2" s="5"/>
      <c r="AC2" s="5"/>
      <c r="AD2" s="5"/>
      <c r="AE2" s="5"/>
      <c r="AF2" s="5"/>
      <c r="AG2" s="8" t="s">
        <v>59</v>
      </c>
      <c r="AH2" s="19"/>
      <c r="AI2" s="23"/>
      <c r="AJ2" s="5"/>
      <c r="AK2" s="5"/>
      <c r="AL2" s="5"/>
      <c r="AM2" s="5"/>
      <c r="AN2" s="5"/>
    </row>
    <row r="3" spans="1:40" ht="12.2" customHeight="1" x14ac:dyDescent="0.2">
      <c r="A3" s="57" t="s">
        <v>53</v>
      </c>
      <c r="B3" s="51" t="s">
        <v>5</v>
      </c>
      <c r="C3" s="10" t="s">
        <v>6</v>
      </c>
      <c r="D3" s="48"/>
      <c r="E3" s="5"/>
      <c r="F3" s="5"/>
      <c r="G3" s="5"/>
      <c r="H3" s="5"/>
      <c r="I3" s="9" t="s">
        <v>177</v>
      </c>
      <c r="J3" s="51" t="s">
        <v>5</v>
      </c>
      <c r="K3" s="10" t="s">
        <v>6</v>
      </c>
      <c r="L3" s="5"/>
      <c r="M3" s="5"/>
      <c r="N3" s="5"/>
      <c r="O3" s="5"/>
      <c r="P3" s="5"/>
      <c r="Q3" s="9" t="s">
        <v>180</v>
      </c>
      <c r="R3" s="51" t="s">
        <v>5</v>
      </c>
      <c r="S3" s="10" t="s">
        <v>6</v>
      </c>
      <c r="T3" s="5"/>
      <c r="U3" s="5"/>
      <c r="V3" s="5"/>
      <c r="W3" s="5"/>
      <c r="Y3" s="9" t="s">
        <v>179</v>
      </c>
      <c r="Z3" s="51" t="s">
        <v>5</v>
      </c>
      <c r="AA3" s="10" t="s">
        <v>6</v>
      </c>
      <c r="AB3" s="5"/>
      <c r="AC3" s="5"/>
      <c r="AD3" s="5"/>
      <c r="AE3" s="5"/>
      <c r="AF3" s="5"/>
      <c r="AG3" s="9" t="s">
        <v>61</v>
      </c>
      <c r="AH3" s="51" t="s">
        <v>5</v>
      </c>
      <c r="AI3" s="10" t="s">
        <v>6</v>
      </c>
      <c r="AJ3" s="5"/>
      <c r="AK3" s="5"/>
      <c r="AL3" s="5"/>
      <c r="AM3" s="5"/>
      <c r="AN3" s="5"/>
    </row>
    <row r="4" spans="1:40" ht="12.2" customHeight="1" x14ac:dyDescent="0.2">
      <c r="A4" s="48"/>
      <c r="B4" s="48"/>
      <c r="C4" s="23"/>
      <c r="D4" s="48"/>
      <c r="E4" s="5"/>
      <c r="F4" s="5"/>
      <c r="G4" s="5"/>
      <c r="H4" s="5"/>
      <c r="I4" s="5"/>
      <c r="J4" s="48"/>
      <c r="K4" s="21"/>
      <c r="L4" s="5"/>
      <c r="M4" s="5"/>
      <c r="N4" s="5"/>
      <c r="O4" s="5"/>
      <c r="P4" s="5"/>
      <c r="Q4" s="5"/>
      <c r="R4" s="48"/>
      <c r="S4" s="20"/>
      <c r="T4" s="5"/>
      <c r="U4" s="5"/>
      <c r="V4" s="5"/>
      <c r="W4" s="5"/>
      <c r="Y4" s="5"/>
      <c r="Z4" s="48"/>
      <c r="AA4" s="21"/>
      <c r="AB4" s="5"/>
      <c r="AC4" s="5"/>
      <c r="AD4" s="5"/>
      <c r="AE4" s="5"/>
      <c r="AF4" s="5"/>
      <c r="AG4" s="5"/>
      <c r="AH4" s="5"/>
      <c r="AI4" s="21"/>
      <c r="AJ4" s="5"/>
      <c r="AK4" s="5"/>
      <c r="AL4" s="5"/>
      <c r="AM4" s="5"/>
      <c r="AN4" s="5"/>
    </row>
    <row r="5" spans="1:40" ht="12.2" customHeight="1" x14ac:dyDescent="0.2">
      <c r="A5" s="48"/>
      <c r="B5" s="48"/>
      <c r="C5" s="11"/>
      <c r="D5" s="48"/>
      <c r="E5" s="5"/>
      <c r="F5" s="5"/>
      <c r="G5" s="5"/>
      <c r="H5" s="5"/>
      <c r="I5" s="5"/>
      <c r="J5" s="48"/>
      <c r="K5" s="11"/>
      <c r="L5" s="5"/>
      <c r="M5" s="5"/>
      <c r="N5" s="5"/>
      <c r="O5" s="5"/>
      <c r="P5" s="5"/>
      <c r="Q5" s="5"/>
      <c r="R5" s="48"/>
      <c r="S5" s="11"/>
      <c r="T5" s="5"/>
      <c r="U5" s="5"/>
      <c r="V5" s="5"/>
      <c r="W5" s="5"/>
      <c r="Y5" s="5"/>
      <c r="Z5" s="48"/>
      <c r="AA5" s="11"/>
      <c r="AB5" s="5"/>
      <c r="AC5" s="5"/>
      <c r="AD5" s="5"/>
      <c r="AE5" s="5"/>
      <c r="AF5" s="5"/>
      <c r="AG5" s="5"/>
      <c r="AH5" s="5"/>
      <c r="AI5" s="11"/>
      <c r="AJ5" s="5"/>
      <c r="AK5" s="5"/>
      <c r="AL5" s="5"/>
      <c r="AM5" s="5"/>
      <c r="AN5" s="5"/>
    </row>
    <row r="6" spans="1:40" ht="12.2" customHeight="1" x14ac:dyDescent="0.2">
      <c r="A6" s="48" t="s">
        <v>63</v>
      </c>
      <c r="B6" s="48">
        <f>Prisfil!B206</f>
        <v>870011510</v>
      </c>
      <c r="C6" s="107">
        <f>Prisfil!G206</f>
        <v>290</v>
      </c>
      <c r="D6" s="48"/>
      <c r="E6" s="5"/>
      <c r="F6" s="5"/>
      <c r="G6" s="5"/>
      <c r="H6" s="5"/>
      <c r="I6" s="5" t="s">
        <v>63</v>
      </c>
      <c r="J6" s="48">
        <f>Prisfil!B226</f>
        <v>870016310</v>
      </c>
      <c r="K6" s="107">
        <f>Prisfil!G226</f>
        <v>37.4</v>
      </c>
      <c r="L6" s="5"/>
      <c r="M6" s="5"/>
      <c r="N6" s="5"/>
      <c r="O6" s="5"/>
      <c r="P6" s="5"/>
      <c r="Q6" s="26" t="s">
        <v>64</v>
      </c>
      <c r="R6" s="48">
        <f>Prisfil!B248</f>
        <v>870020010</v>
      </c>
      <c r="S6" s="107">
        <f>Prisfil!G248</f>
        <v>232.5</v>
      </c>
      <c r="T6" s="5"/>
      <c r="U6" s="5"/>
      <c r="V6" s="5"/>
      <c r="W6" s="5"/>
      <c r="Y6" s="26" t="s">
        <v>63</v>
      </c>
      <c r="Z6" s="48">
        <f>Prisfil!B244</f>
        <v>870033010</v>
      </c>
      <c r="AA6" s="107">
        <f>Prisfil!G244</f>
        <v>111.85</v>
      </c>
      <c r="AB6" s="5"/>
      <c r="AC6" s="5"/>
      <c r="AD6" s="5"/>
      <c r="AE6" s="5"/>
      <c r="AF6" s="5"/>
      <c r="AG6" s="26" t="s">
        <v>79</v>
      </c>
      <c r="AH6" s="48">
        <f>Prisfil!B288</f>
        <v>0</v>
      </c>
      <c r="AI6" s="107">
        <f>Prisfil!G288</f>
        <v>0</v>
      </c>
      <c r="AJ6" s="5"/>
      <c r="AK6" s="5"/>
      <c r="AL6" s="5"/>
      <c r="AM6" s="5"/>
      <c r="AN6" s="5"/>
    </row>
    <row r="7" spans="1:40" ht="12.2" customHeight="1" x14ac:dyDescent="0.2">
      <c r="A7" s="48"/>
      <c r="B7" s="48"/>
      <c r="C7" s="107"/>
      <c r="D7" s="48"/>
      <c r="E7" s="5"/>
      <c r="F7" s="5"/>
      <c r="G7" s="5"/>
      <c r="H7" s="5"/>
      <c r="I7" s="5"/>
      <c r="J7" s="48"/>
      <c r="K7" s="107"/>
      <c r="L7" s="5"/>
      <c r="M7" s="5"/>
      <c r="N7" s="5"/>
      <c r="O7" s="5"/>
      <c r="P7" s="5"/>
      <c r="Q7" s="26"/>
      <c r="R7" s="48"/>
      <c r="S7" s="107"/>
      <c r="T7" s="5"/>
      <c r="U7" s="5"/>
      <c r="V7" s="5"/>
      <c r="W7" s="5"/>
      <c r="X7" s="26"/>
      <c r="Y7" s="48"/>
      <c r="Z7" s="11"/>
      <c r="AA7" s="5"/>
      <c r="AB7" s="5"/>
      <c r="AC7" s="5"/>
      <c r="AD7" s="5"/>
      <c r="AE7" s="5"/>
      <c r="AF7" s="5"/>
      <c r="AG7" s="26"/>
      <c r="AH7" s="48"/>
      <c r="AI7" s="11"/>
      <c r="AJ7" s="5"/>
      <c r="AK7" s="5"/>
      <c r="AL7" s="5"/>
      <c r="AM7" s="5"/>
      <c r="AN7" s="5"/>
    </row>
    <row r="8" spans="1:40" ht="12.2" customHeight="1" x14ac:dyDescent="0.2">
      <c r="A8" s="89"/>
      <c r="B8" s="48"/>
      <c r="C8" s="11"/>
      <c r="D8" s="48"/>
      <c r="E8" s="5"/>
      <c r="F8" s="5"/>
      <c r="G8" s="5"/>
      <c r="H8" s="5"/>
      <c r="I8" s="26"/>
      <c r="J8" s="48"/>
      <c r="K8" s="11"/>
      <c r="L8" s="5"/>
      <c r="M8" s="5"/>
      <c r="N8" s="5"/>
      <c r="O8" s="5"/>
      <c r="P8" s="5"/>
      <c r="Q8" s="26"/>
      <c r="R8" s="48"/>
      <c r="S8" s="5"/>
      <c r="T8" s="5"/>
      <c r="U8" s="5"/>
      <c r="V8" s="5"/>
      <c r="W8" s="5"/>
      <c r="X8" s="5"/>
      <c r="Y8" s="26"/>
      <c r="Z8" s="48"/>
      <c r="AA8" s="11"/>
      <c r="AB8" s="5"/>
      <c r="AC8" s="5"/>
      <c r="AD8" s="5"/>
      <c r="AE8" s="5"/>
      <c r="AF8" s="5"/>
      <c r="AG8" s="26"/>
      <c r="AH8" s="5"/>
      <c r="AI8" s="90"/>
      <c r="AJ8" s="5"/>
      <c r="AK8" s="5"/>
      <c r="AL8" s="5"/>
      <c r="AM8" s="5"/>
      <c r="AN8" s="5"/>
    </row>
    <row r="9" spans="1:40" ht="12.2" customHeight="1" x14ac:dyDescent="0.2">
      <c r="A9" s="84"/>
      <c r="B9" s="50"/>
      <c r="C9" s="17"/>
      <c r="D9" s="48"/>
      <c r="E9" s="5"/>
      <c r="F9" s="5"/>
      <c r="G9" s="5"/>
      <c r="H9" s="5"/>
      <c r="I9" s="5"/>
      <c r="J9" s="50"/>
      <c r="K9" s="23"/>
      <c r="L9" s="5"/>
      <c r="M9" s="5"/>
      <c r="N9" s="5"/>
      <c r="O9" s="5"/>
      <c r="P9" s="5"/>
      <c r="Q9" s="5"/>
      <c r="R9" s="50"/>
      <c r="S9" s="5"/>
      <c r="T9" s="5"/>
      <c r="U9" s="5"/>
      <c r="V9" s="5"/>
      <c r="W9" s="5"/>
      <c r="X9" s="5"/>
      <c r="Y9" s="5"/>
      <c r="Z9" s="50"/>
      <c r="AA9" s="5"/>
      <c r="AB9" s="5"/>
      <c r="AC9" s="5"/>
      <c r="AD9" s="5"/>
      <c r="AE9" s="5"/>
      <c r="AF9" s="5"/>
      <c r="AG9" s="5"/>
      <c r="AH9" s="16"/>
      <c r="AI9" s="23"/>
      <c r="AJ9" s="5"/>
      <c r="AK9" s="5"/>
      <c r="AL9" s="5"/>
      <c r="AM9" s="5"/>
      <c r="AN9" s="5"/>
    </row>
    <row r="10" spans="1:40" ht="12.2" customHeight="1" x14ac:dyDescent="0.2">
      <c r="A10" s="84"/>
      <c r="B10" s="63"/>
      <c r="C10" s="14"/>
      <c r="D10" s="15"/>
      <c r="E10" s="5"/>
      <c r="F10" s="5"/>
      <c r="G10" s="5"/>
      <c r="H10" s="5"/>
      <c r="I10" s="12"/>
      <c r="J10" s="50"/>
      <c r="K10" s="14"/>
      <c r="L10" s="5"/>
      <c r="M10" s="5"/>
      <c r="N10" s="5"/>
      <c r="O10" s="5"/>
      <c r="P10" s="5"/>
      <c r="Q10" s="12"/>
      <c r="R10" s="50"/>
      <c r="S10" s="14"/>
      <c r="T10" s="5"/>
      <c r="U10" s="5"/>
      <c r="V10" s="5"/>
      <c r="W10" s="5"/>
      <c r="X10" s="5"/>
      <c r="Y10" s="12"/>
      <c r="Z10" s="50"/>
      <c r="AA10" s="14"/>
      <c r="AB10" s="5"/>
      <c r="AC10" s="5"/>
      <c r="AD10" s="5"/>
      <c r="AE10" s="5"/>
      <c r="AF10" s="5"/>
      <c r="AG10" s="12"/>
      <c r="AH10" s="16"/>
      <c r="AI10" s="14"/>
      <c r="AJ10" s="5"/>
      <c r="AK10" s="5"/>
      <c r="AL10" s="5"/>
      <c r="AM10" s="5"/>
      <c r="AN10" s="5"/>
    </row>
    <row r="11" spans="1:40" ht="12.2" customHeight="1" x14ac:dyDescent="0.2">
      <c r="A11" s="57"/>
      <c r="B11" s="50"/>
      <c r="C11" s="17"/>
      <c r="D11" s="48"/>
      <c r="E11" s="5"/>
      <c r="F11" s="5"/>
      <c r="G11" s="5"/>
      <c r="H11" s="5"/>
      <c r="I11" s="57"/>
      <c r="J11" s="50"/>
      <c r="K11" s="23"/>
      <c r="L11" s="5"/>
      <c r="M11" s="5"/>
      <c r="N11" s="5"/>
      <c r="O11" s="5"/>
      <c r="P11" s="5"/>
      <c r="Q11" s="57"/>
      <c r="R11" s="50"/>
      <c r="S11" s="5"/>
      <c r="T11" s="5"/>
      <c r="U11" s="5"/>
      <c r="V11" s="5"/>
      <c r="W11" s="5"/>
      <c r="X11" s="5"/>
      <c r="Y11" s="57"/>
      <c r="Z11" s="66"/>
      <c r="AA11" s="65"/>
      <c r="AB11" s="65"/>
      <c r="AC11" s="65"/>
      <c r="AD11" s="65"/>
      <c r="AE11" s="65"/>
      <c r="AF11" s="65"/>
      <c r="AG11" s="57"/>
      <c r="AH11" s="16"/>
      <c r="AI11" s="23"/>
      <c r="AJ11" s="5"/>
      <c r="AK11" s="5"/>
      <c r="AL11" s="5"/>
      <c r="AM11" s="5"/>
      <c r="AN11" s="5"/>
    </row>
    <row r="12" spans="1:40" ht="12.2" customHeight="1" x14ac:dyDescent="0.2">
      <c r="A12" s="45"/>
      <c r="B12" s="47"/>
      <c r="C12" s="87"/>
      <c r="D12" s="45"/>
      <c r="E12" s="7"/>
      <c r="F12" s="7"/>
      <c r="G12" s="7"/>
      <c r="H12" s="7"/>
      <c r="I12" s="7"/>
      <c r="J12" s="47"/>
      <c r="K12" s="87"/>
      <c r="L12" s="7"/>
      <c r="M12" s="7"/>
      <c r="N12" s="7"/>
      <c r="O12" s="7"/>
      <c r="P12" s="7"/>
      <c r="Q12" s="7"/>
      <c r="R12" s="47"/>
      <c r="S12" s="7"/>
      <c r="T12" s="271"/>
      <c r="U12" s="271"/>
      <c r="V12" s="271"/>
      <c r="W12" s="271"/>
      <c r="X12" s="7"/>
      <c r="Y12" s="7"/>
      <c r="Z12" s="47"/>
      <c r="AA12" s="7"/>
      <c r="AB12" s="7"/>
      <c r="AC12" s="7"/>
      <c r="AD12" s="7"/>
      <c r="AE12" s="7"/>
      <c r="AF12" s="7"/>
      <c r="AG12" s="7"/>
      <c r="AH12" s="18"/>
      <c r="AI12" s="87"/>
      <c r="AJ12" s="7"/>
      <c r="AK12" s="7"/>
      <c r="AL12" s="7"/>
      <c r="AM12" s="7"/>
      <c r="AN12" s="7"/>
    </row>
    <row r="13" spans="1:40" ht="12.2" customHeight="1" x14ac:dyDescent="0.2">
      <c r="A13" s="88" t="s">
        <v>55</v>
      </c>
      <c r="B13" s="50"/>
      <c r="C13" s="23"/>
      <c r="D13" s="48"/>
      <c r="E13" s="5"/>
      <c r="F13" s="5"/>
      <c r="G13" s="5"/>
      <c r="H13" s="5"/>
      <c r="I13" s="8"/>
      <c r="J13" s="50"/>
      <c r="K13" s="23"/>
      <c r="L13" s="5"/>
      <c r="M13" s="5"/>
      <c r="N13" s="5"/>
      <c r="O13" s="5"/>
      <c r="P13" s="5"/>
      <c r="Q13" s="8" t="s">
        <v>57</v>
      </c>
      <c r="R13" s="50"/>
      <c r="S13" s="5"/>
      <c r="T13" s="5"/>
      <c r="U13" s="5"/>
      <c r="V13" s="5"/>
      <c r="W13" s="5"/>
      <c r="X13" s="5"/>
      <c r="Y13" s="8" t="s">
        <v>66</v>
      </c>
      <c r="Z13" s="50"/>
      <c r="AA13" s="5"/>
      <c r="AB13" s="5"/>
      <c r="AC13" s="5"/>
      <c r="AD13" s="5"/>
      <c r="AE13" s="5"/>
      <c r="AF13" s="5"/>
      <c r="AG13" s="8" t="s">
        <v>169</v>
      </c>
      <c r="AH13" s="19"/>
      <c r="AI13" s="23"/>
      <c r="AJ13" s="5"/>
      <c r="AK13" s="5"/>
      <c r="AL13" s="5"/>
      <c r="AM13" s="5"/>
      <c r="AN13" s="5"/>
    </row>
    <row r="14" spans="1:40" ht="12.2" customHeight="1" x14ac:dyDescent="0.2">
      <c r="A14" s="57" t="s">
        <v>60</v>
      </c>
      <c r="B14" s="91" t="s">
        <v>5</v>
      </c>
      <c r="C14" s="10" t="s">
        <v>6</v>
      </c>
      <c r="D14" s="48"/>
      <c r="E14" s="5"/>
      <c r="F14" s="5"/>
      <c r="G14" s="5"/>
      <c r="H14" s="5"/>
      <c r="I14" s="9"/>
      <c r="J14" s="51"/>
      <c r="K14" s="10"/>
      <c r="L14" s="5"/>
      <c r="M14" s="5"/>
      <c r="N14" s="5"/>
      <c r="O14" s="5"/>
      <c r="P14" s="5"/>
      <c r="Q14" s="9" t="s">
        <v>60</v>
      </c>
      <c r="R14" s="51" t="s">
        <v>5</v>
      </c>
      <c r="S14" s="10" t="s">
        <v>6</v>
      </c>
      <c r="T14" s="5"/>
      <c r="U14" s="5"/>
      <c r="V14" s="5"/>
      <c r="W14" s="5"/>
      <c r="X14" s="5"/>
      <c r="Y14" s="9"/>
      <c r="Z14" s="51" t="s">
        <v>5</v>
      </c>
      <c r="AA14" s="10" t="s">
        <v>6</v>
      </c>
      <c r="AB14" s="5"/>
      <c r="AC14" s="5"/>
      <c r="AD14" s="5"/>
      <c r="AE14" s="5"/>
      <c r="AF14" s="5"/>
      <c r="AG14" s="9" t="s">
        <v>61</v>
      </c>
      <c r="AH14" s="51" t="s">
        <v>5</v>
      </c>
      <c r="AI14" s="10" t="s">
        <v>6</v>
      </c>
      <c r="AJ14" s="5"/>
      <c r="AK14" s="5"/>
      <c r="AL14" s="5"/>
      <c r="AM14" s="5"/>
      <c r="AN14" s="5"/>
    </row>
    <row r="15" spans="1:40" ht="12.2" customHeight="1" x14ac:dyDescent="0.2">
      <c r="A15" s="48"/>
      <c r="B15" s="48"/>
      <c r="C15" s="21"/>
      <c r="D15" s="48"/>
      <c r="E15" s="5"/>
      <c r="F15" s="5"/>
      <c r="G15" s="5"/>
      <c r="H15" s="5"/>
      <c r="I15" s="55"/>
      <c r="J15" s="48"/>
      <c r="K15" s="21"/>
      <c r="L15" s="5"/>
      <c r="M15" s="5"/>
      <c r="N15" s="5"/>
      <c r="O15" s="5"/>
      <c r="P15" s="5"/>
      <c r="Q15" s="5"/>
      <c r="R15" s="48"/>
      <c r="S15" s="20"/>
      <c r="T15" s="5"/>
      <c r="U15" s="5"/>
      <c r="V15" s="5"/>
      <c r="W15" s="5"/>
      <c r="X15" s="5"/>
      <c r="Y15" s="5"/>
      <c r="Z15" s="48"/>
      <c r="AA15" s="20"/>
      <c r="AB15" s="5"/>
      <c r="AC15" s="5"/>
      <c r="AD15" s="5"/>
      <c r="AE15" s="5"/>
      <c r="AF15" s="5"/>
      <c r="AG15" s="5"/>
      <c r="AH15" s="5"/>
      <c r="AI15" s="21"/>
      <c r="AJ15" s="5"/>
      <c r="AK15" s="5"/>
      <c r="AL15" s="5"/>
      <c r="AM15" s="5"/>
      <c r="AN15" s="5"/>
    </row>
    <row r="16" spans="1:40" ht="12.2" customHeight="1" x14ac:dyDescent="0.2">
      <c r="A16" s="48"/>
      <c r="B16" s="48"/>
      <c r="C16" s="11"/>
      <c r="D16" s="48"/>
      <c r="E16" s="5"/>
      <c r="F16" s="5"/>
      <c r="G16" s="5"/>
      <c r="H16" s="5"/>
      <c r="I16" s="5"/>
      <c r="J16" s="48"/>
      <c r="K16" s="11"/>
      <c r="L16" s="5"/>
      <c r="M16" s="5"/>
      <c r="N16" s="5"/>
      <c r="O16" s="5"/>
      <c r="P16" s="5"/>
      <c r="Q16" s="5"/>
      <c r="R16" s="48"/>
      <c r="S16" s="11"/>
      <c r="T16" s="5"/>
      <c r="U16" s="5"/>
      <c r="V16" s="5"/>
      <c r="W16" s="5"/>
      <c r="X16" s="5"/>
      <c r="Y16" s="5"/>
      <c r="Z16" s="48"/>
      <c r="AA16" s="11"/>
      <c r="AB16" s="5"/>
      <c r="AC16" s="5"/>
      <c r="AD16" s="5"/>
      <c r="AE16" s="5"/>
      <c r="AF16" s="5"/>
      <c r="AG16" s="5"/>
      <c r="AH16" s="5"/>
      <c r="AI16" s="11"/>
      <c r="AJ16" s="5"/>
      <c r="AK16" s="5"/>
      <c r="AL16" s="5"/>
      <c r="AM16" s="5"/>
      <c r="AN16" s="5"/>
    </row>
    <row r="17" spans="1:40" ht="12.2" customHeight="1" x14ac:dyDescent="0.2">
      <c r="A17" s="48" t="s">
        <v>63</v>
      </c>
      <c r="B17" s="48">
        <f>Prisfil!B210</f>
        <v>870013510</v>
      </c>
      <c r="C17" s="107">
        <f>Prisfil!G210</f>
        <v>435</v>
      </c>
      <c r="D17" s="48"/>
      <c r="E17" s="5"/>
      <c r="F17" s="5"/>
      <c r="G17" s="5"/>
      <c r="H17" s="5"/>
      <c r="I17" s="26"/>
      <c r="J17" s="48"/>
      <c r="K17" s="107"/>
      <c r="L17" s="5"/>
      <c r="M17" s="5"/>
      <c r="N17" s="5"/>
      <c r="O17" s="5"/>
      <c r="P17" s="5"/>
      <c r="Q17" s="5" t="s">
        <v>64</v>
      </c>
      <c r="R17" s="48">
        <f>Prisfil!B252</f>
        <v>870021510</v>
      </c>
      <c r="S17" s="107">
        <f>Prisfil!G252</f>
        <v>372</v>
      </c>
      <c r="T17" s="5"/>
      <c r="U17" s="5"/>
      <c r="V17" s="5"/>
      <c r="W17" s="5"/>
      <c r="X17" s="5"/>
      <c r="Y17" s="26" t="s">
        <v>65</v>
      </c>
      <c r="Z17" s="48">
        <f>Prisfil!B272</f>
        <v>870031010</v>
      </c>
      <c r="AA17" s="107">
        <f>Prisfil!G272</f>
        <v>103.8</v>
      </c>
      <c r="AB17" s="5"/>
      <c r="AC17" s="5"/>
      <c r="AD17" s="5"/>
      <c r="AE17" s="5"/>
      <c r="AF17" s="5"/>
      <c r="AG17" s="26" t="s">
        <v>79</v>
      </c>
      <c r="AH17" s="48">
        <f>Prisfil!B292</f>
        <v>0</v>
      </c>
      <c r="AI17" s="107">
        <f>Prisfil!G292</f>
        <v>0</v>
      </c>
      <c r="AJ17" s="5"/>
      <c r="AK17" s="5"/>
      <c r="AL17" s="5"/>
      <c r="AM17" s="5"/>
      <c r="AN17" s="5"/>
    </row>
    <row r="18" spans="1:40" ht="12.2" customHeight="1" x14ac:dyDescent="0.2">
      <c r="A18" s="48"/>
      <c r="B18" s="48"/>
      <c r="C18" s="107"/>
      <c r="D18" s="48"/>
      <c r="E18" s="5"/>
      <c r="F18" s="5"/>
      <c r="G18" s="5"/>
      <c r="H18" s="5"/>
      <c r="I18" s="26"/>
      <c r="J18" s="48"/>
      <c r="K18" s="11"/>
      <c r="L18" s="5"/>
      <c r="M18" s="5"/>
      <c r="N18" s="5"/>
      <c r="O18" s="5"/>
      <c r="P18" s="5"/>
      <c r="Q18" s="5"/>
      <c r="R18" s="48"/>
      <c r="S18" s="107"/>
      <c r="T18" s="5"/>
      <c r="U18" s="5"/>
      <c r="V18" s="5"/>
      <c r="W18" s="5"/>
      <c r="X18" s="5"/>
      <c r="Y18" s="26"/>
      <c r="Z18" s="48"/>
      <c r="AA18" s="107"/>
      <c r="AB18" s="5"/>
      <c r="AC18" s="5"/>
      <c r="AD18" s="5"/>
      <c r="AE18" s="5"/>
      <c r="AF18" s="5"/>
      <c r="AG18" s="26"/>
      <c r="AH18" s="48"/>
      <c r="AI18" s="11"/>
      <c r="AJ18" s="5"/>
      <c r="AK18" s="5"/>
      <c r="AL18" s="5"/>
      <c r="AM18" s="5"/>
      <c r="AN18" s="5"/>
    </row>
    <row r="19" spans="1:40" ht="12.2" customHeight="1" x14ac:dyDescent="0.2">
      <c r="A19" s="89"/>
      <c r="B19" s="48"/>
      <c r="C19" s="11"/>
      <c r="D19" s="48"/>
      <c r="E19" s="5"/>
      <c r="F19" s="5"/>
      <c r="G19" s="5"/>
      <c r="H19" s="5"/>
      <c r="I19" s="5"/>
      <c r="J19" s="48"/>
      <c r="K19" s="23"/>
      <c r="L19" s="5"/>
      <c r="M19" s="5"/>
      <c r="N19" s="5"/>
      <c r="O19" s="5"/>
      <c r="P19" s="5"/>
      <c r="Q19" s="26"/>
      <c r="R19" s="48"/>
      <c r="S19" s="11"/>
      <c r="T19" s="5"/>
      <c r="U19" s="5"/>
      <c r="V19" s="5"/>
      <c r="W19" s="5"/>
      <c r="X19" s="5"/>
      <c r="Y19" s="5"/>
      <c r="Z19" s="48"/>
      <c r="AA19" s="5"/>
      <c r="AB19" s="5"/>
      <c r="AC19" s="5"/>
      <c r="AD19" s="5"/>
      <c r="AE19" s="5"/>
      <c r="AF19" s="5"/>
      <c r="AG19" s="26"/>
      <c r="AH19" s="5"/>
      <c r="AI19" s="90"/>
      <c r="AJ19" s="5"/>
      <c r="AK19" s="5"/>
      <c r="AL19" s="5"/>
      <c r="AM19" s="5"/>
      <c r="AN19" s="5"/>
    </row>
    <row r="20" spans="1:40" ht="12.2" customHeight="1" x14ac:dyDescent="0.2">
      <c r="A20" s="48"/>
      <c r="B20" s="50"/>
      <c r="C20" s="23"/>
      <c r="D20" s="48"/>
      <c r="E20" s="5"/>
      <c r="F20" s="5"/>
      <c r="G20" s="5"/>
      <c r="H20" s="5"/>
      <c r="I20" s="5"/>
      <c r="J20" s="50"/>
      <c r="K20" s="23"/>
      <c r="L20" s="5"/>
      <c r="M20" s="5"/>
      <c r="N20" s="5"/>
      <c r="O20" s="5"/>
      <c r="P20" s="5"/>
      <c r="Q20" s="5"/>
      <c r="R20" s="50"/>
      <c r="S20" s="5"/>
      <c r="T20" s="5"/>
      <c r="U20" s="5"/>
      <c r="V20" s="5"/>
      <c r="W20" s="5"/>
      <c r="X20" s="5"/>
      <c r="Y20" s="5"/>
      <c r="Z20" s="50"/>
      <c r="AA20" s="5"/>
      <c r="AB20" s="5"/>
      <c r="AC20" s="5"/>
      <c r="AD20" s="5"/>
      <c r="AE20" s="5"/>
      <c r="AF20" s="5"/>
      <c r="AG20" s="5"/>
      <c r="AH20" s="16"/>
      <c r="AI20" s="23"/>
      <c r="AJ20" s="5"/>
      <c r="AK20" s="5"/>
      <c r="AL20" s="5"/>
      <c r="AM20" s="5"/>
      <c r="AN20" s="5"/>
    </row>
    <row r="21" spans="1:40" ht="12.2" customHeight="1" x14ac:dyDescent="0.2">
      <c r="A21" s="84"/>
      <c r="B21" s="63"/>
      <c r="C21" s="14"/>
      <c r="D21" s="15"/>
      <c r="E21" s="5"/>
      <c r="F21" s="5"/>
      <c r="G21" s="5"/>
      <c r="H21" s="5"/>
      <c r="I21" s="12"/>
      <c r="J21" s="50"/>
      <c r="K21" s="14"/>
      <c r="L21" s="5"/>
      <c r="M21" s="5"/>
      <c r="N21" s="5"/>
      <c r="O21" s="5"/>
      <c r="P21" s="5"/>
      <c r="Q21" s="12"/>
      <c r="R21" s="50"/>
      <c r="S21" s="14"/>
      <c r="T21" s="5"/>
      <c r="U21" s="5"/>
      <c r="V21" s="5"/>
      <c r="W21" s="5"/>
      <c r="X21" s="5"/>
      <c r="Y21" s="12"/>
      <c r="Z21" s="50"/>
      <c r="AA21" s="14"/>
      <c r="AB21" s="5"/>
      <c r="AC21" s="5"/>
      <c r="AD21" s="5"/>
      <c r="AE21" s="5"/>
      <c r="AF21" s="5"/>
      <c r="AG21" s="12"/>
      <c r="AH21" s="16"/>
      <c r="AI21" s="14"/>
      <c r="AJ21" s="5"/>
      <c r="AK21" s="5"/>
      <c r="AL21" s="5"/>
      <c r="AM21" s="5"/>
      <c r="AN21" s="5"/>
    </row>
    <row r="22" spans="1:40" ht="12.2" customHeight="1" x14ac:dyDescent="0.2">
      <c r="A22" s="57"/>
      <c r="B22" s="50"/>
      <c r="C22" s="23"/>
      <c r="D22" s="48"/>
      <c r="E22" s="5"/>
      <c r="F22" s="5"/>
      <c r="G22" s="5"/>
      <c r="H22" s="5"/>
      <c r="I22" s="57"/>
      <c r="J22" s="50"/>
      <c r="K22" s="23"/>
      <c r="L22" s="5"/>
      <c r="M22" s="5"/>
      <c r="N22" s="5"/>
      <c r="O22" s="5"/>
      <c r="P22" s="5"/>
      <c r="Q22" s="57"/>
      <c r="R22" s="66"/>
      <c r="S22" s="65"/>
      <c r="T22" s="65"/>
      <c r="U22" s="65"/>
      <c r="V22" s="65"/>
      <c r="W22" s="65"/>
      <c r="X22" s="65"/>
      <c r="Y22" s="57"/>
      <c r="Z22" s="50"/>
      <c r="AA22" s="5"/>
      <c r="AB22" s="5"/>
      <c r="AC22" s="5"/>
      <c r="AD22" s="5"/>
      <c r="AE22" s="5"/>
      <c r="AF22" s="5"/>
      <c r="AG22" s="57"/>
      <c r="AH22" s="16"/>
      <c r="AI22" s="23"/>
      <c r="AJ22" s="5"/>
      <c r="AK22" s="5"/>
      <c r="AL22" s="5"/>
      <c r="AM22" s="5"/>
      <c r="AN22" s="5"/>
    </row>
    <row r="23" spans="1:40" ht="12.2" customHeight="1" x14ac:dyDescent="0.2">
      <c r="A23" s="45"/>
      <c r="B23" s="47"/>
      <c r="C23" s="87"/>
      <c r="D23" s="45"/>
      <c r="E23" s="7"/>
      <c r="F23" s="7"/>
      <c r="G23" s="7"/>
      <c r="H23" s="7"/>
      <c r="I23" s="7"/>
      <c r="J23" s="47"/>
      <c r="K23" s="87"/>
      <c r="L23" s="7"/>
      <c r="M23" s="7"/>
      <c r="N23" s="7"/>
      <c r="O23" s="7"/>
      <c r="P23" s="7"/>
      <c r="Q23" s="7"/>
      <c r="R23" s="47"/>
      <c r="S23" s="7"/>
      <c r="T23" s="7"/>
      <c r="U23" s="7"/>
      <c r="V23" s="7"/>
      <c r="W23" s="7"/>
      <c r="X23" s="7"/>
      <c r="Y23" s="7"/>
      <c r="Z23" s="47"/>
      <c r="AA23" s="7"/>
      <c r="AB23" s="7"/>
      <c r="AC23" s="7"/>
      <c r="AD23" s="7"/>
      <c r="AE23" s="7"/>
      <c r="AF23" s="7"/>
      <c r="AG23" s="7"/>
      <c r="AH23" s="18"/>
      <c r="AI23" s="87"/>
      <c r="AJ23" s="7"/>
      <c r="AK23" s="7"/>
      <c r="AL23" s="7"/>
      <c r="AM23" s="7"/>
      <c r="AN23" s="7"/>
    </row>
    <row r="24" spans="1:40" ht="12.2" customHeight="1" x14ac:dyDescent="0.2">
      <c r="A24" s="88" t="s">
        <v>67</v>
      </c>
      <c r="B24" s="50"/>
      <c r="C24" s="23"/>
      <c r="D24" s="48"/>
      <c r="E24" s="5"/>
      <c r="F24" s="5"/>
      <c r="G24" s="5"/>
      <c r="H24" s="5"/>
      <c r="I24" s="8" t="s">
        <v>68</v>
      </c>
      <c r="J24" s="50"/>
      <c r="K24" s="23"/>
      <c r="L24" s="5"/>
      <c r="M24" s="5"/>
      <c r="N24" s="5"/>
      <c r="O24" s="5"/>
      <c r="P24" s="5"/>
      <c r="Q24" s="8" t="s">
        <v>69</v>
      </c>
      <c r="R24" s="50"/>
      <c r="S24" s="5"/>
      <c r="T24" s="5"/>
      <c r="U24" s="5"/>
      <c r="V24" s="5"/>
      <c r="W24" s="5"/>
      <c r="X24" s="5"/>
      <c r="Y24" s="8" t="s">
        <v>70</v>
      </c>
      <c r="Z24" s="50"/>
      <c r="AA24" s="5"/>
      <c r="AB24" s="5"/>
      <c r="AC24" s="5"/>
      <c r="AD24" s="5"/>
      <c r="AE24" s="5"/>
      <c r="AF24" s="5"/>
      <c r="AG24" s="112" t="s">
        <v>190</v>
      </c>
      <c r="AJ24" s="5"/>
      <c r="AK24" s="5"/>
      <c r="AL24" s="5"/>
      <c r="AM24" s="5"/>
      <c r="AN24" s="5"/>
    </row>
    <row r="25" spans="1:40" ht="12.2" customHeight="1" x14ac:dyDescent="0.2">
      <c r="A25" s="57" t="s">
        <v>71</v>
      </c>
      <c r="B25" s="91" t="s">
        <v>5</v>
      </c>
      <c r="C25" s="10" t="s">
        <v>6</v>
      </c>
      <c r="D25" s="48"/>
      <c r="E25" s="5"/>
      <c r="F25" s="5"/>
      <c r="G25" s="5"/>
      <c r="H25" s="5"/>
      <c r="I25" s="9"/>
      <c r="J25" s="51" t="s">
        <v>5</v>
      </c>
      <c r="K25" s="10" t="s">
        <v>6</v>
      </c>
      <c r="L25" s="5"/>
      <c r="M25" s="5"/>
      <c r="N25" s="5"/>
      <c r="O25" s="5"/>
      <c r="P25" s="5"/>
      <c r="Q25" s="9" t="s">
        <v>72</v>
      </c>
      <c r="R25" s="51" t="s">
        <v>5</v>
      </c>
      <c r="S25" s="10" t="s">
        <v>6</v>
      </c>
      <c r="T25" s="5"/>
      <c r="U25" s="5"/>
      <c r="V25" s="5"/>
      <c r="W25" s="5"/>
      <c r="X25" s="5"/>
      <c r="Y25" s="9"/>
      <c r="Z25" s="51" t="s">
        <v>5</v>
      </c>
      <c r="AA25" s="10" t="s">
        <v>6</v>
      </c>
      <c r="AB25" s="5"/>
      <c r="AC25" s="5"/>
      <c r="AD25" s="5"/>
      <c r="AE25" s="5"/>
      <c r="AF25" s="5"/>
      <c r="AG25" s="9"/>
      <c r="AH25" s="51" t="s">
        <v>5</v>
      </c>
      <c r="AI25" s="10" t="s">
        <v>6</v>
      </c>
      <c r="AJ25" s="5"/>
      <c r="AK25" s="5"/>
      <c r="AL25" s="5"/>
      <c r="AM25" s="5"/>
      <c r="AN25" s="5"/>
    </row>
    <row r="26" spans="1:40" ht="12.2" customHeight="1" x14ac:dyDescent="0.2">
      <c r="A26" s="48"/>
      <c r="B26" s="48"/>
      <c r="C26" s="21"/>
      <c r="D26" s="48"/>
      <c r="E26" s="5"/>
      <c r="F26" s="5"/>
      <c r="G26" s="5"/>
      <c r="H26" s="5"/>
      <c r="I26" s="5"/>
      <c r="J26" s="48"/>
      <c r="K26" s="21"/>
      <c r="L26" s="5"/>
      <c r="M26" s="5"/>
      <c r="N26" s="5"/>
      <c r="O26" s="5"/>
      <c r="P26" s="5"/>
      <c r="Q26" s="5"/>
      <c r="R26" s="48"/>
      <c r="S26" s="20"/>
      <c r="T26" s="5"/>
      <c r="U26" s="5"/>
      <c r="V26" s="5"/>
      <c r="W26" s="5"/>
      <c r="X26" s="5"/>
      <c r="Y26" s="5"/>
      <c r="Z26" s="48"/>
      <c r="AA26" s="20"/>
      <c r="AB26" s="5"/>
      <c r="AC26" s="5"/>
      <c r="AD26" s="5"/>
      <c r="AE26" s="5"/>
      <c r="AF26" s="5"/>
      <c r="AG26" s="5"/>
      <c r="AH26" s="5"/>
      <c r="AI26" s="21"/>
      <c r="AJ26" s="5"/>
      <c r="AK26" s="5"/>
      <c r="AL26" s="5"/>
      <c r="AM26" s="5"/>
      <c r="AN26" s="5"/>
    </row>
    <row r="27" spans="1:40" ht="12.2" customHeight="1" x14ac:dyDescent="0.2">
      <c r="A27" s="48"/>
      <c r="B27" s="48"/>
      <c r="C27" s="11"/>
      <c r="D27" s="48"/>
      <c r="E27" s="5"/>
      <c r="F27" s="5"/>
      <c r="G27" s="5"/>
      <c r="H27" s="5"/>
      <c r="I27" s="5"/>
      <c r="J27" s="48"/>
      <c r="K27" s="11"/>
      <c r="L27" s="5"/>
      <c r="M27" s="5"/>
      <c r="N27" s="5"/>
      <c r="O27" s="5"/>
      <c r="P27" s="5"/>
      <c r="Q27" s="5"/>
      <c r="R27" s="48"/>
      <c r="S27" s="11"/>
      <c r="T27" s="5"/>
      <c r="U27" s="5"/>
      <c r="V27" s="5"/>
      <c r="W27" s="5"/>
      <c r="X27" s="5"/>
      <c r="Y27" s="5"/>
      <c r="Z27" s="48"/>
      <c r="AA27" s="11"/>
      <c r="AB27" s="5"/>
      <c r="AC27" s="5"/>
      <c r="AD27" s="5"/>
      <c r="AE27" s="5"/>
      <c r="AF27" s="5"/>
      <c r="AG27" s="5"/>
      <c r="AH27" s="5"/>
      <c r="AI27" s="11"/>
      <c r="AJ27" s="5"/>
      <c r="AK27" s="5"/>
      <c r="AL27" s="5"/>
      <c r="AM27" s="5"/>
      <c r="AN27" s="5"/>
    </row>
    <row r="28" spans="1:40" ht="12.2" customHeight="1" x14ac:dyDescent="0.2">
      <c r="A28" s="48" t="s">
        <v>63</v>
      </c>
      <c r="B28" s="48">
        <f>Prisfil!B214</f>
        <v>870015010</v>
      </c>
      <c r="C28" s="107">
        <f>Prisfil!G214</f>
        <v>259.75</v>
      </c>
      <c r="D28" s="48"/>
      <c r="E28" s="5"/>
      <c r="F28" s="5"/>
      <c r="G28" s="5"/>
      <c r="H28" s="5"/>
      <c r="I28" s="26" t="s">
        <v>63</v>
      </c>
      <c r="J28" s="48">
        <f>Prisfil!B236</f>
        <v>870018010</v>
      </c>
      <c r="K28" s="107">
        <f>Prisfil!G236</f>
        <v>43.05</v>
      </c>
      <c r="L28" s="5"/>
      <c r="M28" s="5"/>
      <c r="N28" s="5"/>
      <c r="O28" s="5"/>
      <c r="P28" s="5"/>
      <c r="Q28" s="26" t="s">
        <v>65</v>
      </c>
      <c r="R28" s="48">
        <f>Prisfil!B256</f>
        <v>870025210</v>
      </c>
      <c r="S28" s="107">
        <f>Prisfil!G256</f>
        <v>89.85</v>
      </c>
      <c r="T28" s="5"/>
      <c r="U28" s="5"/>
      <c r="V28" s="5"/>
      <c r="W28" s="5"/>
      <c r="X28" s="5"/>
      <c r="Y28" s="26" t="s">
        <v>65</v>
      </c>
      <c r="Z28" s="48" t="str">
        <f>Prisfil!B276</f>
        <v>7450###</v>
      </c>
      <c r="AA28" s="107">
        <f>Prisfil!G276</f>
        <v>227.2</v>
      </c>
      <c r="AB28" s="5"/>
      <c r="AC28" s="5"/>
      <c r="AD28" s="5"/>
      <c r="AE28" s="5"/>
      <c r="AF28" s="5"/>
      <c r="AG28" s="26" t="s">
        <v>156</v>
      </c>
      <c r="AH28" s="48">
        <f>Prisfil!B296</f>
        <v>0</v>
      </c>
      <c r="AI28" s="107">
        <f>Prisfil!G296</f>
        <v>0</v>
      </c>
      <c r="AJ28" s="5"/>
      <c r="AK28" s="5"/>
      <c r="AL28" s="5"/>
      <c r="AM28" s="5"/>
      <c r="AN28" s="5"/>
    </row>
    <row r="29" spans="1:40" ht="12.2" customHeight="1" x14ac:dyDescent="0.2">
      <c r="A29" s="48"/>
      <c r="B29" s="48"/>
      <c r="C29" s="107"/>
      <c r="D29" s="48"/>
      <c r="E29" s="5"/>
      <c r="F29" s="5"/>
      <c r="G29" s="5"/>
      <c r="H29" s="5"/>
      <c r="I29" s="26"/>
      <c r="J29" s="48"/>
      <c r="K29" s="107"/>
      <c r="L29" s="5"/>
      <c r="M29" s="5"/>
      <c r="N29" s="5"/>
      <c r="O29" s="5"/>
      <c r="P29" s="5"/>
      <c r="Q29" s="26"/>
      <c r="R29" s="48"/>
      <c r="S29" s="107"/>
      <c r="T29" s="5"/>
      <c r="U29" s="5"/>
      <c r="V29" s="5"/>
      <c r="W29" s="5"/>
      <c r="X29" s="5"/>
      <c r="Y29" s="26"/>
      <c r="Z29" s="48"/>
      <c r="AA29" s="107"/>
      <c r="AB29" s="5"/>
      <c r="AC29" s="5"/>
      <c r="AD29" s="5"/>
      <c r="AE29" s="5"/>
      <c r="AF29" s="5"/>
      <c r="AJ29" s="5"/>
      <c r="AK29" s="5"/>
      <c r="AL29" s="5"/>
      <c r="AM29" s="5"/>
      <c r="AN29" s="5"/>
    </row>
    <row r="30" spans="1:40" ht="12.2" customHeight="1" x14ac:dyDescent="0.2">
      <c r="A30" s="89"/>
      <c r="B30" s="48"/>
      <c r="C30" s="11"/>
      <c r="D30" s="48"/>
      <c r="E30" s="5"/>
      <c r="F30" s="5"/>
      <c r="G30" s="5"/>
      <c r="H30" s="5"/>
      <c r="I30" s="5"/>
      <c r="J30" s="48"/>
      <c r="K30" s="23"/>
      <c r="L30" s="5"/>
      <c r="M30" s="5"/>
      <c r="N30" s="5"/>
      <c r="O30" s="5"/>
      <c r="P30" s="5"/>
      <c r="Q30" s="5"/>
      <c r="R30" s="48"/>
      <c r="S30" s="5"/>
      <c r="T30" s="5"/>
      <c r="U30" s="5"/>
      <c r="V30" s="5"/>
      <c r="W30" s="5"/>
      <c r="X30" s="5"/>
      <c r="Y30" s="5"/>
      <c r="Z30" s="48"/>
      <c r="AA30" s="5"/>
      <c r="AB30" s="5"/>
      <c r="AC30" s="5"/>
      <c r="AD30" s="5"/>
      <c r="AE30" s="5"/>
      <c r="AF30" s="5"/>
      <c r="AG30" s="26"/>
      <c r="AH30" s="5"/>
      <c r="AI30" s="90"/>
      <c r="AJ30" s="5"/>
      <c r="AK30" s="5"/>
      <c r="AL30" s="5"/>
      <c r="AM30" s="5"/>
      <c r="AN30" s="5"/>
    </row>
    <row r="31" spans="1:40" ht="12.2" customHeight="1" x14ac:dyDescent="0.2">
      <c r="A31" s="48"/>
      <c r="B31" s="50"/>
      <c r="C31" s="23"/>
      <c r="D31" s="48"/>
      <c r="E31" s="5"/>
      <c r="F31" s="5"/>
      <c r="G31" s="5"/>
      <c r="H31" s="5"/>
      <c r="I31" s="5"/>
      <c r="J31" s="50"/>
      <c r="K31" s="23"/>
      <c r="L31" s="5"/>
      <c r="M31" s="5"/>
      <c r="N31" s="5"/>
      <c r="O31" s="5"/>
      <c r="P31" s="5"/>
      <c r="Q31" s="5"/>
      <c r="R31" s="50"/>
      <c r="S31" s="5"/>
      <c r="T31" s="5"/>
      <c r="U31" s="5"/>
      <c r="V31" s="5"/>
      <c r="W31" s="5"/>
      <c r="X31" s="5"/>
      <c r="Y31" s="5"/>
      <c r="Z31" s="50"/>
      <c r="AA31" s="5"/>
      <c r="AB31" s="5"/>
      <c r="AC31" s="5"/>
      <c r="AD31" s="5"/>
      <c r="AE31" s="5"/>
      <c r="AF31" s="5"/>
      <c r="AG31" s="5"/>
      <c r="AH31" s="16"/>
      <c r="AI31" s="23"/>
      <c r="AJ31" s="5"/>
      <c r="AK31" s="5"/>
      <c r="AL31" s="5"/>
      <c r="AM31" s="5"/>
      <c r="AN31" s="5"/>
    </row>
    <row r="32" spans="1:40" ht="12.2" customHeight="1" x14ac:dyDescent="0.2">
      <c r="A32" s="84"/>
      <c r="B32" s="63"/>
      <c r="C32" s="14"/>
      <c r="D32" s="15"/>
      <c r="E32" s="5"/>
      <c r="F32" s="5"/>
      <c r="G32" s="5"/>
      <c r="H32" s="5"/>
      <c r="I32" s="12"/>
      <c r="J32" s="50"/>
      <c r="K32" s="14"/>
      <c r="L32" s="5"/>
      <c r="M32" s="5"/>
      <c r="N32" s="5"/>
      <c r="O32" s="5"/>
      <c r="P32" s="5"/>
      <c r="Q32" s="12"/>
      <c r="R32" s="50"/>
      <c r="S32" s="14"/>
      <c r="T32" s="5"/>
      <c r="U32" s="5"/>
      <c r="V32" s="5"/>
      <c r="W32" s="5"/>
      <c r="X32" s="5"/>
      <c r="Y32" s="12"/>
      <c r="Z32" s="50"/>
      <c r="AA32" s="14"/>
      <c r="AB32" s="5"/>
      <c r="AC32" s="5"/>
      <c r="AD32" s="5"/>
      <c r="AE32" s="5"/>
      <c r="AF32" s="5"/>
      <c r="AG32" s="12"/>
      <c r="AH32" s="16"/>
      <c r="AI32" s="14"/>
      <c r="AJ32" s="5"/>
      <c r="AK32" s="5"/>
      <c r="AL32" s="5"/>
      <c r="AM32" s="5"/>
      <c r="AN32" s="5"/>
    </row>
    <row r="33" spans="1:40" ht="12.2" customHeight="1" x14ac:dyDescent="0.2">
      <c r="A33" s="57"/>
      <c r="B33" s="50"/>
      <c r="C33" s="23"/>
      <c r="D33" s="48"/>
      <c r="E33" s="5"/>
      <c r="F33" s="5"/>
      <c r="G33" s="5"/>
      <c r="H33" s="5"/>
      <c r="I33" s="57"/>
      <c r="J33" s="66"/>
      <c r="K33" s="92"/>
      <c r="L33" s="65"/>
      <c r="M33" s="65"/>
      <c r="N33" s="65"/>
      <c r="O33" s="65"/>
      <c r="P33" s="65"/>
      <c r="Q33" s="57"/>
      <c r="R33" s="66"/>
      <c r="S33" s="65"/>
      <c r="T33" s="65"/>
      <c r="U33" s="65"/>
      <c r="V33" s="65"/>
      <c r="W33" s="65"/>
      <c r="X33" s="65"/>
      <c r="Y33" s="79"/>
      <c r="Z33" s="66"/>
      <c r="AA33" s="65"/>
      <c r="AB33" s="65"/>
      <c r="AC33" s="65"/>
      <c r="AD33" s="65"/>
      <c r="AE33" s="65"/>
      <c r="AF33" s="65"/>
      <c r="AG33" s="5"/>
      <c r="AH33" s="16"/>
      <c r="AI33" s="23"/>
      <c r="AJ33" s="5"/>
      <c r="AK33" s="5"/>
      <c r="AL33" s="5"/>
      <c r="AM33" s="5"/>
      <c r="AN33" s="5"/>
    </row>
    <row r="34" spans="1:40" ht="12.2" customHeight="1" x14ac:dyDescent="0.2">
      <c r="A34" s="45"/>
      <c r="B34" s="47"/>
      <c r="C34" s="87"/>
      <c r="D34" s="45"/>
      <c r="E34" s="7"/>
      <c r="F34" s="7"/>
      <c r="G34" s="7"/>
      <c r="H34" s="7"/>
      <c r="I34" s="7"/>
      <c r="J34" s="45"/>
      <c r="K34" s="7"/>
      <c r="L34" s="7"/>
      <c r="M34" s="7"/>
      <c r="N34" s="7"/>
      <c r="O34" s="7"/>
      <c r="P34" s="7"/>
      <c r="Q34" s="7"/>
      <c r="R34" s="47"/>
      <c r="S34" s="7"/>
      <c r="T34" s="7"/>
      <c r="U34" s="7"/>
      <c r="V34" s="7"/>
      <c r="W34" s="7"/>
      <c r="X34" s="7"/>
      <c r="Y34" s="5"/>
      <c r="Z34" s="48"/>
      <c r="AA34" s="5"/>
      <c r="AB34" s="5"/>
      <c r="AC34" s="5"/>
      <c r="AD34" s="5"/>
      <c r="AE34" s="5"/>
      <c r="AF34" s="5"/>
      <c r="AG34" s="7"/>
      <c r="AH34" s="18"/>
      <c r="AI34" s="87"/>
      <c r="AJ34" s="7"/>
      <c r="AK34" s="7"/>
      <c r="AL34" s="7"/>
      <c r="AM34" s="7"/>
      <c r="AN34" s="7"/>
    </row>
    <row r="35" spans="1:40" ht="12.2" customHeight="1" x14ac:dyDescent="0.2">
      <c r="A35" s="88" t="s">
        <v>67</v>
      </c>
      <c r="B35" s="50"/>
      <c r="C35" s="23"/>
      <c r="D35" s="48"/>
      <c r="E35" s="5"/>
      <c r="F35" s="5"/>
      <c r="G35" s="5"/>
      <c r="H35" s="5"/>
      <c r="I35" s="8" t="s">
        <v>73</v>
      </c>
      <c r="J35" s="48"/>
      <c r="K35" s="5"/>
      <c r="L35" s="5"/>
      <c r="M35" s="5"/>
      <c r="N35" s="5"/>
      <c r="O35" s="5"/>
      <c r="P35" s="5"/>
      <c r="Q35" s="8" t="s">
        <v>74</v>
      </c>
      <c r="R35" s="50"/>
      <c r="S35" s="5"/>
      <c r="T35" s="5"/>
      <c r="U35" s="5"/>
      <c r="V35" s="5"/>
      <c r="W35" s="5"/>
      <c r="X35" s="5"/>
      <c r="Y35" s="8" t="s">
        <v>78</v>
      </c>
      <c r="Z35" s="19"/>
      <c r="AA35" s="23"/>
      <c r="AB35" s="5"/>
      <c r="AC35" s="5"/>
      <c r="AD35" s="5"/>
      <c r="AE35" s="5"/>
      <c r="AF35" s="5"/>
      <c r="AG35" s="8"/>
      <c r="AH35" s="19"/>
      <c r="AI35" s="23"/>
      <c r="AJ35" s="5"/>
      <c r="AK35" s="5"/>
      <c r="AL35" s="5"/>
      <c r="AM35" s="5"/>
      <c r="AN35" s="5"/>
    </row>
    <row r="36" spans="1:40" ht="12.2" customHeight="1" x14ac:dyDescent="0.2">
      <c r="A36" s="57" t="s">
        <v>76</v>
      </c>
      <c r="B36" s="57" t="s">
        <v>5</v>
      </c>
      <c r="C36" s="10" t="s">
        <v>6</v>
      </c>
      <c r="D36" s="48"/>
      <c r="E36" s="5"/>
      <c r="F36" s="5"/>
      <c r="G36" s="5"/>
      <c r="H36" s="5"/>
      <c r="I36" s="9"/>
      <c r="J36" s="51" t="s">
        <v>5</v>
      </c>
      <c r="K36" s="10" t="s">
        <v>6</v>
      </c>
      <c r="L36" s="5"/>
      <c r="M36" s="5"/>
      <c r="N36" s="5"/>
      <c r="O36" s="5"/>
      <c r="P36" s="5"/>
      <c r="Q36" s="9"/>
      <c r="R36" s="51" t="s">
        <v>5</v>
      </c>
      <c r="S36" s="10" t="s">
        <v>6</v>
      </c>
      <c r="T36" s="5"/>
      <c r="U36" s="5"/>
      <c r="V36" s="5"/>
      <c r="W36" s="5"/>
      <c r="X36" s="5"/>
      <c r="Y36" s="9" t="s">
        <v>61</v>
      </c>
      <c r="Z36" s="51" t="s">
        <v>5</v>
      </c>
      <c r="AA36" s="10" t="s">
        <v>6</v>
      </c>
      <c r="AB36" s="5"/>
      <c r="AC36" s="5"/>
      <c r="AD36" s="5"/>
      <c r="AE36" s="5"/>
      <c r="AF36" s="5"/>
      <c r="AG36" s="9"/>
      <c r="AH36" s="51"/>
      <c r="AI36" s="10"/>
      <c r="AJ36" s="5"/>
      <c r="AK36" s="5"/>
      <c r="AL36" s="5"/>
      <c r="AM36" s="5"/>
      <c r="AN36" s="5"/>
    </row>
    <row r="37" spans="1:40" ht="12.2" customHeight="1" x14ac:dyDescent="0.2">
      <c r="A37" s="48"/>
      <c r="B37" s="48"/>
      <c r="C37" s="21"/>
      <c r="D37" s="48"/>
      <c r="E37" s="5"/>
      <c r="F37" s="5"/>
      <c r="G37" s="5"/>
      <c r="H37" s="5"/>
      <c r="I37" s="9"/>
      <c r="J37" s="48"/>
      <c r="K37" s="5"/>
      <c r="L37" s="5"/>
      <c r="M37" s="5"/>
      <c r="N37" s="5"/>
      <c r="O37" s="5"/>
      <c r="P37" s="5"/>
      <c r="Q37" s="5"/>
      <c r="R37" s="48"/>
      <c r="S37" s="20"/>
      <c r="T37" s="5"/>
      <c r="U37" s="5"/>
      <c r="V37" s="5"/>
      <c r="W37" s="5"/>
      <c r="X37" s="5"/>
      <c r="Y37" s="5"/>
      <c r="Z37" s="5"/>
      <c r="AA37" s="21"/>
      <c r="AB37" s="5"/>
      <c r="AC37" s="5"/>
      <c r="AD37" s="5"/>
      <c r="AE37" s="5"/>
      <c r="AF37" s="5"/>
      <c r="AG37" s="5"/>
      <c r="AH37" s="5"/>
      <c r="AI37" s="21"/>
      <c r="AJ37" s="5"/>
      <c r="AK37" s="5"/>
      <c r="AL37" s="5"/>
      <c r="AM37" s="5"/>
      <c r="AN37" s="5"/>
    </row>
    <row r="38" spans="1:40" ht="12.2" customHeight="1" x14ac:dyDescent="0.2">
      <c r="A38" s="48"/>
      <c r="B38" s="48"/>
      <c r="C38" s="11"/>
      <c r="D38" s="48"/>
      <c r="E38" s="5"/>
      <c r="F38" s="5"/>
      <c r="G38" s="5"/>
      <c r="H38" s="5"/>
      <c r="I38" s="55"/>
      <c r="J38" s="48"/>
      <c r="K38" s="11"/>
      <c r="L38" s="5"/>
      <c r="M38" s="5"/>
      <c r="N38" s="5"/>
      <c r="O38" s="5"/>
      <c r="P38" s="5"/>
      <c r="Q38" s="5"/>
      <c r="R38" s="48"/>
      <c r="S38" s="11"/>
      <c r="T38" s="5"/>
      <c r="U38" s="5"/>
      <c r="V38" s="5"/>
      <c r="W38" s="5"/>
      <c r="X38" s="5"/>
      <c r="Y38" s="5"/>
      <c r="Z38" s="5"/>
      <c r="AA38" s="11"/>
      <c r="AB38" s="5"/>
      <c r="AC38" s="5"/>
      <c r="AD38" s="5"/>
      <c r="AE38" s="5"/>
      <c r="AF38" s="5"/>
      <c r="AG38" s="55"/>
      <c r="AH38" s="48"/>
      <c r="AI38" s="107"/>
      <c r="AJ38" s="5"/>
      <c r="AK38" s="5"/>
      <c r="AL38" s="5"/>
      <c r="AM38" s="5"/>
      <c r="AN38" s="5"/>
    </row>
    <row r="39" spans="1:40" ht="12.2" customHeight="1" x14ac:dyDescent="0.2">
      <c r="A39" s="48" t="s">
        <v>63</v>
      </c>
      <c r="B39" s="48">
        <f>Prisfil!B218</f>
        <v>870015110</v>
      </c>
      <c r="C39" s="107">
        <f>Prisfil!G218</f>
        <v>259.75</v>
      </c>
      <c r="D39" s="48"/>
      <c r="E39" s="5"/>
      <c r="F39" s="5"/>
      <c r="G39" s="5"/>
      <c r="H39" s="5"/>
      <c r="I39" s="56" t="s">
        <v>155</v>
      </c>
      <c r="J39" s="48">
        <f>Prisfil!B240</f>
        <v>870030510</v>
      </c>
      <c r="K39" s="107">
        <f>Prisfil!G240</f>
        <v>88.4</v>
      </c>
      <c r="L39" s="5"/>
      <c r="M39" s="5"/>
      <c r="N39" s="5"/>
      <c r="O39" s="5"/>
      <c r="P39" s="5"/>
      <c r="Q39" s="26" t="s">
        <v>65</v>
      </c>
      <c r="R39" s="48">
        <f>Prisfil!B260</f>
        <v>870026010</v>
      </c>
      <c r="S39" s="107">
        <f>Prisfil!G260</f>
        <v>28.75</v>
      </c>
      <c r="T39" s="5"/>
      <c r="U39" s="5"/>
      <c r="V39" s="5"/>
      <c r="W39" s="5"/>
      <c r="X39" s="5"/>
      <c r="Y39" s="26" t="s">
        <v>79</v>
      </c>
      <c r="Z39" s="48">
        <f>Prisfil!B284</f>
        <v>0</v>
      </c>
      <c r="AA39" s="107">
        <f>Prisfil!G284</f>
        <v>0</v>
      </c>
      <c r="AB39" s="5"/>
      <c r="AC39" s="5"/>
      <c r="AD39" s="5"/>
      <c r="AE39" s="5"/>
      <c r="AF39" s="5"/>
      <c r="AG39" s="58"/>
      <c r="AH39" s="48"/>
      <c r="AI39" s="107"/>
      <c r="AJ39" s="5"/>
      <c r="AK39" s="5"/>
      <c r="AL39" s="5"/>
      <c r="AM39" s="5"/>
      <c r="AN39" s="5"/>
    </row>
    <row r="40" spans="1:40" ht="12.2" customHeight="1" x14ac:dyDescent="0.2">
      <c r="A40" s="48"/>
      <c r="B40" s="48"/>
      <c r="C40" s="107"/>
      <c r="D40" s="48"/>
      <c r="E40" s="5"/>
      <c r="F40" s="5"/>
      <c r="G40" s="5"/>
      <c r="H40" s="5"/>
      <c r="I40" s="106"/>
      <c r="J40" s="48"/>
      <c r="K40" s="107"/>
      <c r="L40" s="5"/>
      <c r="M40" s="5"/>
      <c r="N40" s="5"/>
      <c r="O40" s="5"/>
      <c r="P40" s="5"/>
      <c r="Q40" s="26"/>
      <c r="R40" s="48"/>
      <c r="S40" s="107"/>
      <c r="T40" s="5"/>
      <c r="U40" s="5"/>
      <c r="V40" s="5"/>
      <c r="W40" s="5"/>
      <c r="X40" s="5"/>
      <c r="Y40" s="26"/>
      <c r="Z40" s="48"/>
      <c r="AA40" s="107"/>
      <c r="AB40" s="5"/>
      <c r="AC40" s="5"/>
      <c r="AD40" s="5"/>
      <c r="AE40" s="5"/>
      <c r="AF40" s="5"/>
      <c r="AG40" s="58"/>
      <c r="AH40" s="48"/>
      <c r="AI40" s="107"/>
      <c r="AJ40" s="5"/>
      <c r="AK40" s="5"/>
      <c r="AL40" s="5"/>
      <c r="AM40" s="5"/>
      <c r="AN40" s="5"/>
    </row>
    <row r="41" spans="1:40" ht="12.2" customHeight="1" x14ac:dyDescent="0.2">
      <c r="A41" s="89"/>
      <c r="B41" s="48"/>
      <c r="C41" s="11"/>
      <c r="D41" s="48"/>
      <c r="E41" s="5"/>
      <c r="F41" s="5"/>
      <c r="G41" s="5"/>
      <c r="H41" s="5"/>
      <c r="I41" s="5"/>
      <c r="J41" s="48"/>
      <c r="K41" s="5"/>
      <c r="L41" s="5"/>
      <c r="M41" s="5"/>
      <c r="N41" s="5"/>
      <c r="O41" s="5"/>
      <c r="P41" s="5"/>
      <c r="Q41" s="5"/>
      <c r="R41" s="48"/>
      <c r="S41" s="5"/>
      <c r="T41" s="5"/>
      <c r="U41" s="5"/>
      <c r="V41" s="5"/>
      <c r="W41" s="5"/>
      <c r="X41" s="5"/>
      <c r="Y41" s="5"/>
      <c r="Z41" s="48"/>
      <c r="AA41" s="5"/>
      <c r="AB41" s="5"/>
      <c r="AC41" s="5"/>
      <c r="AD41" s="5"/>
      <c r="AE41" s="5"/>
      <c r="AF41" s="5"/>
      <c r="AG41" s="26"/>
      <c r="AH41" s="5"/>
      <c r="AI41" s="90"/>
      <c r="AJ41" s="5"/>
      <c r="AK41" s="5"/>
      <c r="AL41" s="5"/>
      <c r="AM41" s="5"/>
      <c r="AN41" s="5"/>
    </row>
    <row r="42" spans="1:40" ht="12" customHeight="1" x14ac:dyDescent="0.2">
      <c r="A42" s="48"/>
      <c r="B42" s="50"/>
      <c r="C42" s="23"/>
      <c r="D42" s="48"/>
      <c r="E42" s="5"/>
      <c r="F42" s="5"/>
      <c r="G42" s="5"/>
      <c r="H42" s="5"/>
      <c r="I42" s="12"/>
      <c r="J42" s="50"/>
      <c r="K42" s="17"/>
      <c r="L42" s="5"/>
      <c r="M42" s="5"/>
      <c r="N42" s="5"/>
      <c r="O42" s="5"/>
      <c r="P42" s="5"/>
      <c r="Q42" s="5"/>
      <c r="R42" s="50"/>
      <c r="S42" s="5"/>
      <c r="T42" s="5"/>
      <c r="U42" s="5"/>
      <c r="V42" s="5"/>
      <c r="W42" s="5"/>
      <c r="X42" s="5"/>
      <c r="Y42" s="12"/>
      <c r="Z42" s="50"/>
      <c r="AA42" s="17"/>
      <c r="AB42" s="5"/>
      <c r="AC42" s="5"/>
      <c r="AD42" s="5"/>
      <c r="AE42" s="5"/>
      <c r="AF42" s="5"/>
      <c r="AG42" s="5"/>
      <c r="AH42" s="16"/>
      <c r="AI42" s="23"/>
      <c r="AJ42" s="5"/>
      <c r="AK42" s="5"/>
      <c r="AL42" s="5"/>
      <c r="AM42" s="5"/>
      <c r="AN42" s="5"/>
    </row>
    <row r="43" spans="1:40" ht="12.2" customHeight="1" x14ac:dyDescent="0.2">
      <c r="A43" s="84"/>
      <c r="B43" s="63"/>
      <c r="C43" s="14"/>
      <c r="D43" s="15"/>
      <c r="E43" s="5"/>
      <c r="F43" s="5"/>
      <c r="G43" s="5"/>
      <c r="H43" s="5"/>
      <c r="I43" s="12"/>
      <c r="J43" s="50"/>
      <c r="K43" s="14"/>
      <c r="L43" s="5"/>
      <c r="M43" s="5"/>
      <c r="N43" s="5"/>
      <c r="O43" s="5"/>
      <c r="P43" s="5"/>
      <c r="Q43" s="12"/>
      <c r="R43" s="50"/>
      <c r="S43" s="14"/>
      <c r="T43" s="5"/>
      <c r="U43" s="5"/>
      <c r="V43" s="5"/>
      <c r="W43" s="5"/>
      <c r="X43" s="5"/>
      <c r="Y43" s="12"/>
      <c r="Z43" s="50"/>
      <c r="AA43" s="14"/>
      <c r="AB43" s="5"/>
      <c r="AC43" s="5"/>
      <c r="AD43" s="5"/>
      <c r="AE43" s="5"/>
      <c r="AF43" s="5"/>
      <c r="AG43" s="12"/>
      <c r="AH43" s="16"/>
      <c r="AI43" s="14"/>
      <c r="AJ43" s="5"/>
      <c r="AK43" s="5"/>
      <c r="AL43" s="5"/>
      <c r="AM43" s="5"/>
      <c r="AN43" s="5"/>
    </row>
    <row r="44" spans="1:40" ht="12.2" customHeight="1" x14ac:dyDescent="0.2">
      <c r="A44" s="57"/>
      <c r="B44" s="50"/>
      <c r="C44" s="23"/>
      <c r="D44" s="48"/>
      <c r="E44" s="5"/>
      <c r="F44" s="5"/>
      <c r="G44" s="5"/>
      <c r="H44" s="5"/>
      <c r="I44" s="57"/>
      <c r="J44" s="66"/>
      <c r="K44" s="93"/>
      <c r="L44" s="65"/>
      <c r="M44" s="65"/>
      <c r="N44" s="65"/>
      <c r="O44" s="65"/>
      <c r="P44" s="65"/>
      <c r="Q44" s="57"/>
      <c r="R44" s="66"/>
      <c r="S44" s="65"/>
      <c r="T44" s="65"/>
      <c r="U44" s="65"/>
      <c r="V44" s="65"/>
      <c r="W44" s="65"/>
      <c r="X44" s="65"/>
      <c r="Y44" s="57"/>
      <c r="Z44" s="66"/>
      <c r="AA44" s="93"/>
      <c r="AB44" s="65"/>
      <c r="AC44" s="65"/>
      <c r="AD44" s="65"/>
      <c r="AE44" s="65"/>
      <c r="AF44" s="65"/>
      <c r="AG44" s="5"/>
      <c r="AH44" s="16"/>
      <c r="AI44" s="23"/>
      <c r="AJ44" s="5"/>
      <c r="AK44" s="5"/>
      <c r="AL44" s="5"/>
      <c r="AM44" s="5"/>
      <c r="AN44" s="5"/>
    </row>
    <row r="45" spans="1:40" ht="12.2" customHeight="1" x14ac:dyDescent="0.2">
      <c r="A45" s="45"/>
      <c r="B45" s="47"/>
      <c r="C45" s="87"/>
      <c r="D45" s="45"/>
      <c r="E45" s="7"/>
      <c r="F45" s="7"/>
      <c r="G45" s="7"/>
      <c r="H45" s="7"/>
      <c r="I45" s="7"/>
      <c r="J45" s="7"/>
      <c r="K45" s="87"/>
      <c r="L45" s="45"/>
      <c r="M45" s="7"/>
      <c r="N45" s="7"/>
      <c r="O45" s="7"/>
      <c r="P45" s="7"/>
      <c r="Q45" s="7"/>
      <c r="R45" s="47"/>
      <c r="S45" s="7"/>
      <c r="T45" s="7"/>
      <c r="U45" s="7"/>
      <c r="V45" s="7"/>
      <c r="W45" s="7"/>
      <c r="X45" s="7"/>
      <c r="Y45" s="7"/>
      <c r="Z45" s="18"/>
      <c r="AA45" s="87"/>
      <c r="AB45" s="7"/>
      <c r="AC45" s="7"/>
      <c r="AD45" s="7"/>
      <c r="AE45" s="7"/>
      <c r="AF45" s="7"/>
      <c r="AG45" s="5"/>
      <c r="AH45" s="16"/>
      <c r="AI45" s="23"/>
      <c r="AJ45" s="5"/>
      <c r="AK45" s="5"/>
      <c r="AL45" s="5"/>
      <c r="AM45" s="5"/>
      <c r="AN45" s="5"/>
    </row>
    <row r="46" spans="1:40" ht="12.2" customHeight="1" x14ac:dyDescent="0.2">
      <c r="A46" s="88" t="s">
        <v>77</v>
      </c>
      <c r="B46" s="50"/>
      <c r="C46" s="23"/>
      <c r="D46" s="48"/>
      <c r="E46" s="5"/>
      <c r="F46" s="5"/>
      <c r="G46" s="5"/>
      <c r="H46" s="5"/>
      <c r="I46" s="8" t="s">
        <v>75</v>
      </c>
      <c r="J46" s="48"/>
      <c r="K46" s="5"/>
      <c r="L46" s="5"/>
      <c r="M46" s="5"/>
      <c r="N46" s="5"/>
      <c r="O46" s="5"/>
      <c r="Q46" s="8" t="s">
        <v>188</v>
      </c>
      <c r="R46" s="50"/>
      <c r="S46" s="5"/>
      <c r="W46" s="5"/>
      <c r="X46" s="5"/>
      <c r="Y46" s="8" t="s">
        <v>58</v>
      </c>
      <c r="Z46" s="50"/>
      <c r="AA46" s="5"/>
      <c r="AB46" s="5"/>
      <c r="AC46" s="5"/>
      <c r="AD46" s="5"/>
      <c r="AE46" s="5"/>
      <c r="AF46" s="5"/>
      <c r="AG46" s="8"/>
      <c r="AH46" s="19"/>
      <c r="AI46" s="23"/>
      <c r="AJ46" s="5"/>
      <c r="AK46" s="5"/>
      <c r="AL46" s="5"/>
      <c r="AM46" s="5"/>
      <c r="AN46" s="5"/>
    </row>
    <row r="47" spans="1:40" ht="12.2" customHeight="1" x14ac:dyDescent="0.2">
      <c r="A47" s="57"/>
      <c r="B47" s="91" t="s">
        <v>5</v>
      </c>
      <c r="C47" s="10" t="s">
        <v>6</v>
      </c>
      <c r="D47" s="48"/>
      <c r="E47" s="5"/>
      <c r="F47" s="5"/>
      <c r="G47" s="5"/>
      <c r="H47" s="5"/>
      <c r="I47" s="9" t="s">
        <v>178</v>
      </c>
      <c r="J47" s="51" t="s">
        <v>5</v>
      </c>
      <c r="K47" s="10" t="s">
        <v>6</v>
      </c>
      <c r="L47" s="5"/>
      <c r="M47" s="5"/>
      <c r="N47" s="5"/>
      <c r="O47" s="5"/>
      <c r="Q47" s="9"/>
      <c r="R47" s="51" t="s">
        <v>5</v>
      </c>
      <c r="S47" s="10" t="s">
        <v>6</v>
      </c>
      <c r="W47" s="5"/>
      <c r="X47" s="5"/>
      <c r="Y47" s="9"/>
      <c r="Z47" s="51" t="s">
        <v>5</v>
      </c>
      <c r="AA47" s="10" t="s">
        <v>6</v>
      </c>
      <c r="AB47" s="5"/>
      <c r="AC47" s="5"/>
      <c r="AD47" s="5"/>
      <c r="AE47" s="5"/>
      <c r="AF47" s="5"/>
      <c r="AG47" s="9"/>
      <c r="AH47" s="5"/>
      <c r="AI47" s="21"/>
      <c r="AJ47" s="5"/>
      <c r="AK47" s="5"/>
      <c r="AL47" s="5"/>
      <c r="AM47" s="5"/>
      <c r="AN47" s="5"/>
    </row>
    <row r="48" spans="1:40" ht="12.2" customHeight="1" x14ac:dyDescent="0.2">
      <c r="A48" s="48"/>
      <c r="B48" s="48"/>
      <c r="C48" s="21"/>
      <c r="D48" s="48"/>
      <c r="E48" s="5"/>
      <c r="F48" s="5"/>
      <c r="G48" s="5"/>
      <c r="H48" s="5"/>
      <c r="I48" s="5"/>
      <c r="J48" s="48"/>
      <c r="K48" s="5"/>
      <c r="L48" s="5"/>
      <c r="M48" s="5"/>
      <c r="N48" s="5"/>
      <c r="O48" s="5"/>
      <c r="Q48" s="5"/>
      <c r="R48" s="48"/>
      <c r="S48" s="20"/>
      <c r="W48" s="5"/>
      <c r="X48" s="5"/>
      <c r="Y48" s="5"/>
      <c r="Z48" s="48"/>
      <c r="AA48" s="20"/>
      <c r="AB48" s="5"/>
      <c r="AC48" s="5"/>
      <c r="AD48" s="5"/>
      <c r="AE48" s="5"/>
      <c r="AF48" s="5"/>
      <c r="AJ48" s="5"/>
      <c r="AK48" s="5"/>
      <c r="AL48" s="5"/>
      <c r="AM48" s="5"/>
      <c r="AN48" s="5"/>
    </row>
    <row r="49" spans="1:40" ht="12.2" customHeight="1" x14ac:dyDescent="0.2">
      <c r="A49" s="48"/>
      <c r="B49" s="48"/>
      <c r="C49" s="11"/>
      <c r="D49" s="48"/>
      <c r="E49" s="5"/>
      <c r="F49" s="5"/>
      <c r="G49" s="5"/>
      <c r="H49" s="5"/>
      <c r="I49" s="5"/>
      <c r="J49" s="48"/>
      <c r="K49" s="11"/>
      <c r="L49" s="5"/>
      <c r="M49" s="5"/>
      <c r="N49" s="5"/>
      <c r="O49" s="5"/>
      <c r="Q49" s="5"/>
      <c r="R49" s="48"/>
      <c r="S49" s="11"/>
      <c r="W49" s="5"/>
      <c r="X49" s="5"/>
      <c r="Y49" s="5"/>
      <c r="Z49" s="48"/>
      <c r="AA49" s="11"/>
      <c r="AB49" s="5"/>
      <c r="AC49" s="5"/>
      <c r="AD49" s="5"/>
      <c r="AE49" s="5"/>
      <c r="AF49" s="5"/>
      <c r="AJ49" s="5"/>
      <c r="AK49" s="5"/>
      <c r="AL49" s="5"/>
      <c r="AM49" s="5"/>
      <c r="AN49" s="5"/>
    </row>
    <row r="50" spans="1:40" ht="12.2" customHeight="1" x14ac:dyDescent="0.2">
      <c r="A50" s="48" t="s">
        <v>171</v>
      </c>
      <c r="B50" s="48">
        <f>Prisfil!B222</f>
        <v>870019010</v>
      </c>
      <c r="C50" s="107">
        <f>Prisfil!G222</f>
        <v>39.200000000000003</v>
      </c>
      <c r="D50" s="48"/>
      <c r="E50" s="5"/>
      <c r="F50" s="5"/>
      <c r="G50" s="5"/>
      <c r="H50" s="5"/>
      <c r="I50" s="26" t="s">
        <v>65</v>
      </c>
      <c r="J50" s="48" t="str">
        <f>Prisfil!B280</f>
        <v>7540###</v>
      </c>
      <c r="K50" s="107">
        <f>Prisfil!G280</f>
        <v>286.39999999999998</v>
      </c>
      <c r="L50" s="5"/>
      <c r="M50" s="5"/>
      <c r="N50" s="5"/>
      <c r="O50" s="5"/>
      <c r="Q50" s="5" t="s">
        <v>62</v>
      </c>
      <c r="R50" s="63">
        <f>Prisfil!B264</f>
        <v>870026110</v>
      </c>
      <c r="S50" s="107">
        <f>Prisfil!G264</f>
        <v>27.6</v>
      </c>
      <c r="W50" s="5"/>
      <c r="X50" s="5"/>
      <c r="Y50" s="5" t="s">
        <v>65</v>
      </c>
      <c r="Z50" s="48">
        <f>Prisfil!B268</f>
        <v>8700263</v>
      </c>
      <c r="AA50" s="107">
        <f>Prisfil!G268</f>
        <v>26.15</v>
      </c>
      <c r="AB50" s="5"/>
      <c r="AC50" s="5"/>
      <c r="AD50" s="5"/>
      <c r="AE50" s="5"/>
      <c r="AF50" s="5"/>
      <c r="AJ50" s="5"/>
      <c r="AK50" s="5"/>
      <c r="AL50" s="5"/>
      <c r="AM50" s="5"/>
      <c r="AN50" s="5"/>
    </row>
    <row r="51" spans="1:40" ht="12.2" customHeight="1" x14ac:dyDescent="0.2">
      <c r="A51" s="48"/>
      <c r="B51" s="48"/>
      <c r="C51" s="107"/>
      <c r="D51" s="48"/>
      <c r="E51" s="5"/>
      <c r="F51" s="5"/>
      <c r="G51" s="5"/>
      <c r="H51" s="5"/>
      <c r="I51" s="26"/>
      <c r="J51" s="48"/>
      <c r="K51" s="107"/>
      <c r="L51" s="5"/>
      <c r="M51" s="5"/>
      <c r="N51" s="5"/>
      <c r="O51" s="5"/>
      <c r="P51" s="5"/>
      <c r="Q51" s="3" t="s">
        <v>189</v>
      </c>
      <c r="R51" s="85">
        <f>Prisfil!B265</f>
        <v>870026115</v>
      </c>
      <c r="S51" s="107">
        <f>Prisfil!G265</f>
        <v>27.6</v>
      </c>
      <c r="W51" s="5"/>
      <c r="X51" s="5"/>
      <c r="Y51" s="48"/>
      <c r="Z51" s="107"/>
      <c r="AA51" s="5"/>
      <c r="AB51" s="5"/>
      <c r="AC51" s="5"/>
      <c r="AD51" s="5"/>
      <c r="AE51" s="5"/>
      <c r="AF51" s="5"/>
      <c r="AJ51" s="5"/>
      <c r="AK51" s="5"/>
      <c r="AL51" s="5"/>
      <c r="AM51" s="5"/>
      <c r="AN51" s="5"/>
    </row>
    <row r="52" spans="1:40" ht="12.2" customHeight="1" x14ac:dyDescent="0.2">
      <c r="A52" s="89"/>
      <c r="B52" s="48"/>
      <c r="C52" s="107"/>
      <c r="D52" s="48"/>
      <c r="E52" s="5"/>
      <c r="F52" s="5"/>
      <c r="G52" s="5"/>
      <c r="H52" s="5"/>
      <c r="I52" s="26"/>
      <c r="J52" s="5"/>
      <c r="K52" s="107"/>
      <c r="L52" s="48"/>
      <c r="M52" s="5"/>
      <c r="N52" s="5"/>
      <c r="O52" s="5"/>
      <c r="P52" s="26"/>
      <c r="W52" s="5"/>
      <c r="X52" s="5"/>
      <c r="Y52" s="48"/>
      <c r="Z52" s="11"/>
      <c r="AA52" s="5"/>
      <c r="AB52" s="5"/>
      <c r="AC52" s="5"/>
      <c r="AD52" s="5"/>
      <c r="AE52" s="5"/>
      <c r="AF52" s="5"/>
      <c r="AJ52" s="5"/>
      <c r="AK52" s="5"/>
      <c r="AL52" s="5"/>
      <c r="AM52" s="5"/>
      <c r="AN52" s="5"/>
    </row>
    <row r="53" spans="1:40" ht="12" customHeight="1" x14ac:dyDescent="0.2">
      <c r="A53" s="48"/>
      <c r="B53" s="50"/>
      <c r="C53" s="11"/>
      <c r="D53" s="48"/>
      <c r="E53" s="5"/>
      <c r="F53" s="5"/>
      <c r="G53" s="5"/>
      <c r="H53" s="5"/>
      <c r="I53" s="12"/>
      <c r="J53" s="16"/>
      <c r="K53" s="17"/>
      <c r="L53" s="48"/>
      <c r="M53" s="5"/>
      <c r="N53" s="5"/>
      <c r="O53" s="5"/>
      <c r="P53" s="5"/>
      <c r="W53" s="5"/>
      <c r="X53" s="5"/>
      <c r="Y53" s="50"/>
      <c r="Z53" s="5"/>
      <c r="AA53" s="5"/>
      <c r="AB53" s="5"/>
      <c r="AC53" s="5"/>
      <c r="AD53" s="5"/>
      <c r="AE53" s="5"/>
      <c r="AF53" s="5"/>
      <c r="AJ53" s="5"/>
      <c r="AK53" s="5"/>
      <c r="AL53" s="5"/>
      <c r="AM53" s="5"/>
      <c r="AN53" s="5"/>
    </row>
    <row r="54" spans="1:40" ht="12.2" customHeight="1" x14ac:dyDescent="0.2">
      <c r="A54" s="84"/>
      <c r="B54" s="63"/>
      <c r="C54" s="11"/>
      <c r="D54" s="15"/>
      <c r="E54" s="5"/>
      <c r="F54" s="5"/>
      <c r="G54" s="5"/>
      <c r="H54" s="5"/>
      <c r="I54" s="12"/>
      <c r="J54" s="13"/>
      <c r="K54" s="14"/>
      <c r="L54" s="15"/>
      <c r="M54" s="5"/>
      <c r="N54" s="5"/>
      <c r="O54" s="5"/>
      <c r="P54" s="5"/>
      <c r="Q54" s="12"/>
      <c r="R54" s="50"/>
      <c r="S54" s="14"/>
      <c r="T54" s="5"/>
      <c r="U54" s="5"/>
      <c r="V54" s="5"/>
      <c r="W54" s="5"/>
      <c r="X54" s="5"/>
      <c r="Y54" s="12"/>
      <c r="Z54" s="16"/>
      <c r="AA54" s="14"/>
      <c r="AB54" s="5"/>
      <c r="AC54" s="5"/>
      <c r="AD54" s="5"/>
      <c r="AE54" s="5"/>
      <c r="AF54" s="5"/>
      <c r="AG54" s="12"/>
      <c r="AH54" s="16"/>
      <c r="AI54" s="17"/>
      <c r="AJ54" s="5"/>
      <c r="AK54" s="5"/>
      <c r="AL54" s="5"/>
      <c r="AM54" s="5"/>
      <c r="AN54" s="5"/>
    </row>
    <row r="55" spans="1:40" ht="12.2" customHeight="1" x14ac:dyDescent="0.2">
      <c r="A55" s="79"/>
      <c r="B55" s="66"/>
      <c r="C55" s="92"/>
      <c r="D55" s="70"/>
      <c r="E55" s="65"/>
      <c r="F55" s="65"/>
      <c r="G55" s="65"/>
      <c r="H55" s="65"/>
      <c r="I55" s="79"/>
      <c r="J55" s="94"/>
      <c r="K55" s="93"/>
      <c r="L55" s="70"/>
      <c r="M55" s="65"/>
      <c r="N55" s="65"/>
      <c r="O55" s="65"/>
      <c r="P55" s="65"/>
      <c r="Q55" s="79"/>
      <c r="R55" s="50"/>
      <c r="S55" s="5"/>
      <c r="T55" s="5"/>
      <c r="U55" s="5"/>
      <c r="V55" s="5"/>
      <c r="W55" s="5"/>
      <c r="X55" s="5"/>
      <c r="Y55" s="79"/>
      <c r="Z55" s="94"/>
      <c r="AA55" s="92"/>
      <c r="AB55" s="65"/>
      <c r="AC55" s="65"/>
      <c r="AD55" s="65"/>
      <c r="AE55" s="65"/>
      <c r="AF55" s="65"/>
      <c r="AG55" s="65"/>
      <c r="AH55" s="94"/>
      <c r="AI55" s="92"/>
      <c r="AJ55" s="65"/>
      <c r="AK55" s="65"/>
      <c r="AL55" s="65"/>
      <c r="AM55" s="65"/>
      <c r="AN55" s="65"/>
    </row>
    <row r="56" spans="1:40" s="82" customFormat="1" ht="12.2" customHeight="1" x14ac:dyDescent="0.2">
      <c r="A56" s="95" t="s">
        <v>175</v>
      </c>
      <c r="B56" s="57"/>
      <c r="C56" s="96"/>
      <c r="D56" s="57"/>
      <c r="E56" s="9"/>
      <c r="F56" s="9"/>
      <c r="G56" s="9"/>
      <c r="H56" s="9"/>
      <c r="I56" s="95" t="s">
        <v>175</v>
      </c>
      <c r="J56" s="57"/>
      <c r="K56" s="97"/>
      <c r="L56" s="3"/>
      <c r="M56" s="3"/>
      <c r="N56" s="3"/>
      <c r="O56" s="3"/>
      <c r="P56" s="3"/>
      <c r="Q56" s="95" t="s">
        <v>175</v>
      </c>
      <c r="R56" s="80"/>
      <c r="S56" s="30"/>
      <c r="T56" s="30"/>
      <c r="U56" s="30"/>
      <c r="V56" s="30"/>
      <c r="W56" s="30"/>
      <c r="X56" s="30"/>
      <c r="Y56" s="95" t="s">
        <v>175</v>
      </c>
      <c r="Z56" s="57"/>
      <c r="AA56" s="9"/>
      <c r="AB56" s="9"/>
      <c r="AC56" s="9"/>
      <c r="AD56" s="9"/>
      <c r="AE56" s="9"/>
      <c r="AF56" s="9"/>
      <c r="AG56" s="95" t="s">
        <v>175</v>
      </c>
      <c r="AH56" s="9"/>
      <c r="AI56" s="96"/>
      <c r="AJ56" s="9"/>
      <c r="AK56" s="9"/>
      <c r="AL56" s="9"/>
      <c r="AM56" s="9"/>
      <c r="AN56" s="9"/>
    </row>
    <row r="57" spans="1:40" s="82" customFormat="1" ht="12.2" customHeight="1" x14ac:dyDescent="0.2">
      <c r="A57" s="98" t="s">
        <v>167</v>
      </c>
      <c r="B57" s="98"/>
      <c r="C57" s="98"/>
      <c r="D57" s="98"/>
      <c r="E57" s="98"/>
      <c r="F57" s="98"/>
      <c r="G57" s="98"/>
      <c r="H57" s="98"/>
      <c r="I57" s="98" t="s">
        <v>167</v>
      </c>
      <c r="J57" s="98"/>
      <c r="K57" s="98"/>
      <c r="L57" s="3"/>
      <c r="M57" s="3"/>
      <c r="N57" s="3"/>
      <c r="O57" s="3"/>
      <c r="P57" s="3"/>
      <c r="Q57" s="98" t="s">
        <v>167</v>
      </c>
      <c r="R57" s="98"/>
      <c r="S57" s="98"/>
      <c r="T57" s="98"/>
      <c r="U57" s="98"/>
      <c r="V57" s="98"/>
      <c r="W57" s="98"/>
      <c r="X57" s="98"/>
      <c r="Y57" s="98" t="s">
        <v>167</v>
      </c>
      <c r="Z57" s="98"/>
      <c r="AA57" s="98"/>
      <c r="AB57" s="98"/>
      <c r="AC57" s="98"/>
      <c r="AD57" s="98"/>
      <c r="AE57" s="98"/>
      <c r="AF57" s="98"/>
      <c r="AG57" s="98" t="s">
        <v>167</v>
      </c>
      <c r="AH57" s="98"/>
      <c r="AI57" s="98"/>
      <c r="AJ57" s="98"/>
      <c r="AK57" s="98"/>
      <c r="AL57" s="98"/>
      <c r="AM57" s="98"/>
      <c r="AN57" s="98"/>
    </row>
    <row r="58" spans="1:40" ht="12" customHeight="1" x14ac:dyDescent="0.2">
      <c r="A58" s="99" t="s">
        <v>174</v>
      </c>
      <c r="B58" s="84"/>
      <c r="C58" s="83"/>
      <c r="D58" s="84"/>
      <c r="E58" s="83"/>
      <c r="F58" s="83"/>
      <c r="G58" s="83"/>
      <c r="H58" s="83"/>
      <c r="I58" s="99" t="s">
        <v>174</v>
      </c>
      <c r="J58" s="84"/>
      <c r="K58" s="83"/>
      <c r="Q58" s="99" t="s">
        <v>174</v>
      </c>
      <c r="R58" s="84"/>
      <c r="S58" s="83"/>
      <c r="T58" s="5"/>
      <c r="U58" s="5"/>
      <c r="V58" s="5"/>
      <c r="W58" s="5"/>
      <c r="X58" s="5"/>
      <c r="Y58" s="99" t="s">
        <v>174</v>
      </c>
      <c r="Z58" s="84"/>
      <c r="AA58" s="83"/>
      <c r="AB58" s="5"/>
      <c r="AC58" s="5"/>
      <c r="AD58" s="5"/>
      <c r="AE58" s="5"/>
      <c r="AF58" s="5"/>
      <c r="AG58" s="99" t="s">
        <v>174</v>
      </c>
      <c r="AH58" s="84"/>
      <c r="AI58" s="83"/>
      <c r="AJ58" s="83"/>
      <c r="AK58" s="83"/>
      <c r="AL58" s="83"/>
      <c r="AM58" s="83"/>
      <c r="AN58" s="83"/>
    </row>
    <row r="59" spans="1:40" x14ac:dyDescent="0.2">
      <c r="A59" s="280"/>
      <c r="B59" s="280"/>
      <c r="C59" s="280"/>
      <c r="D59" s="280"/>
      <c r="E59" s="280"/>
      <c r="F59" s="280"/>
      <c r="G59" s="280"/>
      <c r="H59" s="280"/>
    </row>
    <row r="60" spans="1:40" ht="12" customHeight="1" x14ac:dyDescent="0.2"/>
    <row r="67" ht="11.25" customHeight="1" x14ac:dyDescent="0.2"/>
    <row r="68" ht="12" customHeight="1" x14ac:dyDescent="0.2"/>
    <row r="71" ht="12" customHeight="1" x14ac:dyDescent="0.2"/>
    <row r="75" ht="12" customHeight="1" x14ac:dyDescent="0.2"/>
    <row r="76" ht="12" customHeight="1" x14ac:dyDescent="0.2"/>
    <row r="78" ht="12" customHeight="1" x14ac:dyDescent="0.2"/>
    <row r="79" ht="12" customHeight="1" x14ac:dyDescent="0.2"/>
    <row r="82" ht="12" customHeight="1" x14ac:dyDescent="0.2"/>
    <row r="85" ht="12" customHeight="1" x14ac:dyDescent="0.2"/>
    <row r="86" ht="11.25" customHeight="1" x14ac:dyDescent="0.2"/>
    <row r="89" ht="12" customHeight="1" x14ac:dyDescent="0.2"/>
    <row r="90" ht="12" customHeight="1" x14ac:dyDescent="0.2"/>
    <row r="93" ht="12" customHeight="1" x14ac:dyDescent="0.2"/>
    <row r="96" ht="11.25" customHeight="1" x14ac:dyDescent="0.2"/>
    <row r="97" ht="11.25" customHeight="1" x14ac:dyDescent="0.2"/>
    <row r="100" ht="12" customHeight="1" x14ac:dyDescent="0.2"/>
    <row r="101" ht="12" customHeight="1" x14ac:dyDescent="0.2"/>
    <row r="104" ht="12" customHeight="1" x14ac:dyDescent="0.2"/>
    <row r="108" ht="12" customHeight="1" x14ac:dyDescent="0.2"/>
    <row r="109" ht="12" customHeight="1" x14ac:dyDescent="0.2"/>
    <row r="111" ht="12" customHeight="1" x14ac:dyDescent="0.2"/>
    <row r="114" ht="12" customHeight="1" x14ac:dyDescent="0.2"/>
    <row r="115" ht="12" customHeight="1" x14ac:dyDescent="0.2"/>
    <row r="118" ht="12" customHeight="1" x14ac:dyDescent="0.2"/>
    <row r="122" ht="12" customHeight="1" x14ac:dyDescent="0.2"/>
    <row r="123" ht="12" customHeight="1" x14ac:dyDescent="0.2"/>
    <row r="125" ht="12" customHeight="1" x14ac:dyDescent="0.2"/>
    <row r="126" ht="12" customHeight="1" x14ac:dyDescent="0.2"/>
    <row r="129" ht="12" customHeight="1" x14ac:dyDescent="0.2"/>
    <row r="133" ht="12" customHeight="1" x14ac:dyDescent="0.2"/>
    <row r="134" ht="12" customHeight="1" x14ac:dyDescent="0.2"/>
    <row r="136" ht="12" customHeight="1" x14ac:dyDescent="0.2"/>
    <row r="137" ht="12" customHeight="1" x14ac:dyDescent="0.2"/>
    <row r="140" ht="12" customHeight="1" x14ac:dyDescent="0.2"/>
    <row r="144" ht="12" customHeight="1" x14ac:dyDescent="0.2"/>
    <row r="145" ht="12" customHeight="1" x14ac:dyDescent="0.2"/>
    <row r="147" ht="12" customHeight="1" x14ac:dyDescent="0.2"/>
    <row r="148" ht="12" customHeight="1" x14ac:dyDescent="0.2"/>
    <row r="151" ht="12" customHeight="1" x14ac:dyDescent="0.2"/>
    <row r="155" ht="12" customHeight="1" x14ac:dyDescent="0.2"/>
    <row r="156" ht="12" customHeight="1" x14ac:dyDescent="0.2"/>
    <row r="158" ht="12" customHeight="1" x14ac:dyDescent="0.2"/>
    <row r="159" ht="12" customHeight="1" x14ac:dyDescent="0.2"/>
    <row r="162" ht="12" customHeight="1" x14ac:dyDescent="0.2"/>
    <row r="166" ht="12" customHeight="1" x14ac:dyDescent="0.2"/>
    <row r="167" ht="12" customHeight="1" x14ac:dyDescent="0.2"/>
    <row r="169" ht="12" customHeight="1" x14ac:dyDescent="0.2"/>
    <row r="172" ht="11.25" customHeight="1" x14ac:dyDescent="0.2"/>
    <row r="174" ht="12" customHeight="1" x14ac:dyDescent="0.2"/>
    <row r="178" ht="12" customHeight="1" x14ac:dyDescent="0.2"/>
    <row r="179" ht="12" customHeight="1" x14ac:dyDescent="0.2"/>
    <row r="181" ht="12" customHeight="1" x14ac:dyDescent="0.2"/>
    <row r="182" ht="12" customHeight="1" x14ac:dyDescent="0.2"/>
    <row r="185" ht="12" customHeight="1" x14ac:dyDescent="0.2"/>
    <row r="189" ht="12" customHeight="1" x14ac:dyDescent="0.2"/>
    <row r="190" ht="12" customHeight="1" x14ac:dyDescent="0.2"/>
    <row r="192" ht="12" customHeight="1" x14ac:dyDescent="0.2"/>
    <row r="193" ht="12" customHeight="1" x14ac:dyDescent="0.2"/>
    <row r="196" ht="12" customHeight="1" x14ac:dyDescent="0.2"/>
    <row r="200" ht="12" customHeight="1" x14ac:dyDescent="0.2"/>
    <row r="201" ht="12" customHeight="1" x14ac:dyDescent="0.2"/>
    <row r="203" ht="12" customHeight="1" x14ac:dyDescent="0.2"/>
    <row r="204" ht="12" customHeight="1" x14ac:dyDescent="0.2"/>
    <row r="207" ht="12" customHeight="1" x14ac:dyDescent="0.2"/>
    <row r="211" ht="12" customHeight="1" x14ac:dyDescent="0.2"/>
    <row r="212" ht="12" customHeight="1" x14ac:dyDescent="0.2"/>
    <row r="214" ht="12" customHeight="1" x14ac:dyDescent="0.2"/>
    <row r="215" ht="12" customHeight="1" x14ac:dyDescent="0.2"/>
    <row r="217" ht="12" customHeight="1" x14ac:dyDescent="0.2"/>
    <row r="218" ht="12" customHeight="1" x14ac:dyDescent="0.2"/>
    <row r="220" ht="12" customHeight="1" x14ac:dyDescent="0.2"/>
    <row r="222" ht="12" customHeight="1" x14ac:dyDescent="0.2"/>
    <row r="223" ht="11.25" customHeight="1" x14ac:dyDescent="0.2"/>
    <row r="224" ht="12" customHeight="1" x14ac:dyDescent="0.2"/>
    <row r="225" ht="12" customHeight="1" x14ac:dyDescent="0.2"/>
    <row r="227" ht="12" customHeight="1" x14ac:dyDescent="0.2"/>
    <row r="234" ht="11.25" customHeight="1" x14ac:dyDescent="0.2"/>
    <row r="238" ht="12" customHeight="1" x14ac:dyDescent="0.2"/>
    <row r="239" ht="12" customHeight="1" x14ac:dyDescent="0.2"/>
    <row r="241" ht="12" customHeight="1" x14ac:dyDescent="0.2"/>
    <row r="242" ht="12" customHeight="1" x14ac:dyDescent="0.2"/>
    <row r="245" ht="12" customHeight="1" x14ac:dyDescent="0.2"/>
    <row r="247" ht="12" customHeight="1" x14ac:dyDescent="0.2"/>
    <row r="248" ht="12" customHeight="1" x14ac:dyDescent="0.2"/>
    <row r="249" ht="12" customHeight="1" x14ac:dyDescent="0.2"/>
    <row r="250" ht="12" customHeight="1" x14ac:dyDescent="0.2"/>
    <row r="252" ht="12" customHeight="1" x14ac:dyDescent="0.2"/>
    <row r="253" ht="12" customHeight="1" x14ac:dyDescent="0.2"/>
    <row r="256" ht="12" customHeight="1" x14ac:dyDescent="0.2"/>
    <row r="261" ht="12" customHeight="1" x14ac:dyDescent="0.2"/>
    <row r="263" ht="12" customHeight="1" x14ac:dyDescent="0.2"/>
    <row r="264" ht="12" customHeight="1" x14ac:dyDescent="0.2"/>
    <row r="267" ht="12" customHeight="1" x14ac:dyDescent="0.2"/>
    <row r="272" ht="12" customHeight="1" x14ac:dyDescent="0.2"/>
    <row r="274" ht="12" customHeight="1" x14ac:dyDescent="0.2"/>
    <row r="275" ht="12" customHeight="1" x14ac:dyDescent="0.2"/>
    <row r="278" ht="12" customHeight="1" x14ac:dyDescent="0.2"/>
    <row r="281" ht="12" customHeight="1" x14ac:dyDescent="0.2"/>
    <row r="282" ht="12" customHeight="1" x14ac:dyDescent="0.2"/>
    <row r="283" ht="12" customHeight="1" x14ac:dyDescent="0.2"/>
    <row r="285" ht="12" customHeight="1" x14ac:dyDescent="0.2"/>
  </sheetData>
  <sheetProtection password="E929" sheet="1" objects="1" scenarios="1"/>
  <mergeCells count="3">
    <mergeCell ref="T12:U12"/>
    <mergeCell ref="V12:W12"/>
    <mergeCell ref="A59:H59"/>
  </mergeCells>
  <pageMargins left="0.75" right="0.75" top="1" bottom="1" header="0.5" footer="0.5"/>
  <pageSetup paperSize="9" orientation="portrait" horizontalDpi="4294967292" r:id="rId1"/>
  <headerFooter alignWithMargins="0">
    <oddHeader xml:space="preserve">&amp;L&amp;"Arial,Fet"&amp;14Vattenavrinning till PLEGEL®  
&amp;R&amp;"Arial,Fet"&amp;6 Alla priser per styck
Alla priser är fritt Kalix exklusive MOMS
Fraktkostnad tillkommer
</oddHeader>
    <oddFooter>&amp;L&amp;"Arial,Fet"&amp;7&amp;G&amp;C&amp;7
&amp;"Arial,Kursiv"&amp;8Kundtjänst 0923 - 79850
order@kami.se
&amp;P&amp;R&amp;"Arial,Kursiv"&amp;8&amp;F</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56"/>
  <sheetViews>
    <sheetView zoomScale="130" zoomScaleNormal="130" workbookViewId="0">
      <selection activeCell="N5" sqref="N5"/>
    </sheetView>
  </sheetViews>
  <sheetFormatPr defaultColWidth="9.140625" defaultRowHeight="15" x14ac:dyDescent="0.25"/>
  <cols>
    <col min="1" max="1" width="19.140625" customWidth="1"/>
    <col min="2" max="2" width="10.7109375" customWidth="1"/>
    <col min="8" max="8" width="9.140625" customWidth="1"/>
    <col min="9" max="9" width="19.140625" customWidth="1"/>
    <col min="10" max="10" width="10.7109375" customWidth="1"/>
    <col min="12" max="12" width="9.140625" customWidth="1"/>
    <col min="17" max="17" width="20.28515625" customWidth="1"/>
    <col min="18" max="18" width="10.7109375" customWidth="1"/>
    <col min="25" max="25" width="19.140625" customWidth="1"/>
    <col min="26" max="26" width="10.7109375" customWidth="1"/>
    <col min="33" max="33" width="19.140625" customWidth="1"/>
    <col min="34" max="34" width="10.7109375" customWidth="1"/>
  </cols>
  <sheetData>
    <row r="1" spans="1:40" x14ac:dyDescent="0.25">
      <c r="A1" s="88" t="s">
        <v>230</v>
      </c>
      <c r="B1" s="48"/>
      <c r="C1" s="23"/>
      <c r="D1" s="48"/>
      <c r="E1" s="5"/>
      <c r="F1" s="5"/>
      <c r="G1" s="5"/>
      <c r="H1" s="5"/>
      <c r="I1" s="8" t="s">
        <v>243</v>
      </c>
      <c r="J1" s="50"/>
      <c r="K1" s="23"/>
      <c r="L1" s="5"/>
      <c r="M1" s="5"/>
      <c r="N1" s="5"/>
      <c r="O1" s="5"/>
      <c r="P1" s="5"/>
      <c r="Q1" s="8" t="s">
        <v>239</v>
      </c>
      <c r="R1" s="50"/>
      <c r="S1" s="5"/>
      <c r="T1" s="5"/>
      <c r="U1" s="5"/>
      <c r="V1" s="5"/>
      <c r="W1" s="5"/>
      <c r="X1" s="3"/>
      <c r="Y1" s="8"/>
      <c r="Z1" s="50"/>
      <c r="AA1" s="23"/>
      <c r="AB1" s="5"/>
      <c r="AC1" s="5"/>
      <c r="AD1" s="5"/>
      <c r="AE1" s="5"/>
      <c r="AF1" s="5"/>
      <c r="AG1" s="8"/>
      <c r="AH1" s="19"/>
      <c r="AI1" s="23"/>
      <c r="AJ1" s="5"/>
      <c r="AK1" s="5"/>
      <c r="AL1" s="5"/>
      <c r="AM1" s="5"/>
      <c r="AN1" s="5"/>
    </row>
    <row r="2" spans="1:40" ht="11.85" customHeight="1" x14ac:dyDescent="0.25">
      <c r="A2" s="187"/>
      <c r="B2" s="51" t="s">
        <v>5</v>
      </c>
      <c r="C2" s="10" t="s">
        <v>6</v>
      </c>
      <c r="D2" s="48"/>
      <c r="E2" s="5"/>
      <c r="F2" s="5"/>
      <c r="G2" s="5"/>
      <c r="H2" s="5"/>
      <c r="I2" s="9" t="s">
        <v>340</v>
      </c>
      <c r="J2" s="51" t="s">
        <v>5</v>
      </c>
      <c r="K2" s="10" t="s">
        <v>6</v>
      </c>
      <c r="L2" s="5"/>
      <c r="M2" s="5"/>
      <c r="N2" s="5"/>
      <c r="O2" s="5"/>
      <c r="P2" s="5"/>
      <c r="Q2" s="9"/>
      <c r="R2" s="51" t="s">
        <v>5</v>
      </c>
      <c r="S2" s="10" t="s">
        <v>6</v>
      </c>
      <c r="T2" s="5"/>
      <c r="U2" s="5"/>
      <c r="V2" s="5"/>
      <c r="W2" s="5"/>
      <c r="X2" s="3"/>
      <c r="Y2" s="9"/>
      <c r="Z2" s="51"/>
      <c r="AA2" s="10"/>
      <c r="AB2" s="5"/>
      <c r="AC2" s="5"/>
      <c r="AD2" s="5"/>
      <c r="AE2" s="5"/>
      <c r="AF2" s="5"/>
      <c r="AG2" s="9"/>
      <c r="AH2" s="51"/>
      <c r="AI2" s="10"/>
      <c r="AJ2" s="5"/>
      <c r="AK2" s="5"/>
      <c r="AL2" s="5"/>
      <c r="AM2" s="5"/>
      <c r="AN2" s="5"/>
    </row>
    <row r="3" spans="1:40" ht="11.85" customHeight="1" x14ac:dyDescent="0.25">
      <c r="A3" s="48"/>
      <c r="B3" s="48"/>
      <c r="C3" s="23"/>
      <c r="D3" s="48"/>
      <c r="E3" s="5"/>
      <c r="F3" s="5"/>
      <c r="G3" s="5"/>
      <c r="H3" s="5"/>
      <c r="I3" s="5"/>
      <c r="J3" s="48"/>
      <c r="K3" s="21"/>
      <c r="L3" s="5"/>
      <c r="M3" s="5"/>
      <c r="N3" s="5"/>
      <c r="O3" s="5"/>
      <c r="P3" s="5"/>
      <c r="Q3" s="5"/>
      <c r="R3" s="48"/>
      <c r="S3" s="20"/>
      <c r="T3" s="5"/>
      <c r="U3" s="5"/>
      <c r="V3" s="5"/>
      <c r="W3" s="5"/>
      <c r="X3" s="3"/>
      <c r="Y3" s="5"/>
      <c r="Z3" s="48"/>
      <c r="AA3" s="21"/>
      <c r="AB3" s="5"/>
      <c r="AC3" s="5"/>
      <c r="AD3" s="5"/>
      <c r="AE3" s="5"/>
      <c r="AF3" s="5"/>
      <c r="AG3" s="5"/>
      <c r="AH3" s="5"/>
      <c r="AI3" s="21"/>
      <c r="AJ3" s="5"/>
      <c r="AK3" s="5"/>
      <c r="AL3" s="5"/>
      <c r="AM3" s="5"/>
      <c r="AN3" s="5"/>
    </row>
    <row r="4" spans="1:40" ht="11.85" customHeight="1" x14ac:dyDescent="0.25">
      <c r="A4" s="48" t="s">
        <v>233</v>
      </c>
      <c r="B4" s="48">
        <f>Prisfil!B206</f>
        <v>870011510</v>
      </c>
      <c r="C4" s="107">
        <f>Prisfil!G206</f>
        <v>290</v>
      </c>
      <c r="D4" s="48"/>
      <c r="E4" s="5"/>
      <c r="F4" s="5"/>
      <c r="G4" s="5"/>
      <c r="H4" s="5"/>
      <c r="I4" s="48" t="str">
        <f>Prisfil!A230</f>
        <v>Silver</v>
      </c>
      <c r="J4" s="48">
        <f>Prisfil!B230</f>
        <v>8700171</v>
      </c>
      <c r="K4" s="107">
        <f>Prisfil!G230</f>
        <v>192</v>
      </c>
      <c r="L4" s="9" t="s">
        <v>244</v>
      </c>
      <c r="M4" s="5"/>
      <c r="N4" s="5"/>
      <c r="O4" s="5"/>
      <c r="P4" s="5"/>
      <c r="Q4" s="48" t="s">
        <v>233</v>
      </c>
      <c r="R4" s="48">
        <f>Prisfil!B256</f>
        <v>870025210</v>
      </c>
      <c r="S4" s="107">
        <f>Prisfil!G256</f>
        <v>89.85</v>
      </c>
      <c r="T4" s="5"/>
      <c r="U4" s="5"/>
      <c r="V4" s="5"/>
      <c r="W4" s="5"/>
      <c r="X4" s="3"/>
      <c r="Y4" s="26"/>
      <c r="Z4" s="48"/>
      <c r="AA4" s="107"/>
      <c r="AB4" s="5"/>
      <c r="AC4" s="5"/>
      <c r="AD4" s="5"/>
      <c r="AE4" s="5"/>
      <c r="AF4" s="5"/>
      <c r="AG4" s="26"/>
      <c r="AH4" s="48"/>
      <c r="AI4" s="107"/>
      <c r="AJ4" s="5"/>
      <c r="AK4" s="5"/>
      <c r="AL4" s="5"/>
      <c r="AM4" s="5"/>
      <c r="AN4" s="5"/>
    </row>
    <row r="5" spans="1:40" ht="11.85" customHeight="1" x14ac:dyDescent="0.25">
      <c r="A5" s="48" t="s">
        <v>234</v>
      </c>
      <c r="B5" s="48">
        <f>Prisfil!B207</f>
        <v>870011515</v>
      </c>
      <c r="C5" s="107">
        <f>Prisfil!G207</f>
        <v>290</v>
      </c>
      <c r="D5" s="48"/>
      <c r="E5" s="5"/>
      <c r="F5" s="5"/>
      <c r="G5" s="5"/>
      <c r="H5" s="5"/>
      <c r="I5" s="48" t="str">
        <f>Prisfil!A231</f>
        <v>Vit</v>
      </c>
      <c r="J5" s="48">
        <f>Prisfil!B231</f>
        <v>870017110</v>
      </c>
      <c r="K5" s="107">
        <f>Prisfil!G231</f>
        <v>192</v>
      </c>
      <c r="L5" s="9"/>
      <c r="M5" s="5"/>
      <c r="N5" s="5"/>
      <c r="O5" s="5"/>
      <c r="P5" s="5"/>
      <c r="Q5" s="48" t="s">
        <v>234</v>
      </c>
      <c r="R5" s="48">
        <f>Prisfil!B257</f>
        <v>870025215</v>
      </c>
      <c r="S5" s="107">
        <f>Prisfil!G257</f>
        <v>89.85</v>
      </c>
      <c r="T5" s="5"/>
      <c r="U5" s="5"/>
      <c r="V5" s="5"/>
      <c r="W5" s="5"/>
      <c r="X5" s="26"/>
      <c r="Y5" s="48"/>
      <c r="Z5" s="11"/>
      <c r="AA5" s="5"/>
      <c r="AB5" s="5"/>
      <c r="AC5" s="5"/>
      <c r="AD5" s="5"/>
      <c r="AE5" s="5"/>
      <c r="AF5" s="5"/>
      <c r="AG5" s="26"/>
      <c r="AH5" s="48"/>
      <c r="AI5" s="11"/>
      <c r="AJ5" s="5"/>
      <c r="AK5" s="5"/>
      <c r="AL5" s="5"/>
      <c r="AM5" s="5"/>
      <c r="AN5" s="5"/>
    </row>
    <row r="6" spans="1:40" ht="11.85" customHeight="1" x14ac:dyDescent="0.25">
      <c r="A6" s="89"/>
      <c r="B6" s="48"/>
      <c r="C6" s="11"/>
      <c r="D6" s="48"/>
      <c r="E6" s="5"/>
      <c r="F6" s="5"/>
      <c r="G6" s="5"/>
      <c r="H6" s="5"/>
      <c r="I6" s="48" t="str">
        <f>Prisfil!A232</f>
        <v>Svart</v>
      </c>
      <c r="J6" s="48">
        <f>Prisfil!B232</f>
        <v>870017115</v>
      </c>
      <c r="K6" s="107">
        <f>Prisfil!G232</f>
        <v>192</v>
      </c>
      <c r="L6" s="9"/>
      <c r="M6" s="5"/>
      <c r="N6" s="5"/>
      <c r="O6" s="5"/>
      <c r="P6" s="5"/>
      <c r="Q6" s="26"/>
      <c r="R6" s="48"/>
      <c r="S6" s="11"/>
      <c r="T6" s="5"/>
      <c r="U6" s="5"/>
      <c r="V6" s="5"/>
      <c r="W6" s="5"/>
      <c r="X6" s="5"/>
      <c r="Y6" s="26"/>
      <c r="Z6" s="48"/>
      <c r="AA6" s="11"/>
      <c r="AB6" s="5"/>
      <c r="AC6" s="5"/>
      <c r="AD6" s="5"/>
      <c r="AE6" s="5"/>
      <c r="AF6" s="5"/>
      <c r="AG6" s="26"/>
      <c r="AH6" s="5"/>
      <c r="AI6" s="90"/>
      <c r="AJ6" s="5"/>
      <c r="AK6" s="5"/>
      <c r="AL6" s="5"/>
      <c r="AM6" s="5"/>
      <c r="AN6" s="5"/>
    </row>
    <row r="7" spans="1:40" ht="11.85" customHeight="1" x14ac:dyDescent="0.25">
      <c r="A7" s="84"/>
      <c r="B7" s="63"/>
      <c r="C7" s="14"/>
      <c r="D7" s="15"/>
      <c r="E7" s="5"/>
      <c r="F7" s="5"/>
      <c r="G7" s="5"/>
      <c r="H7" s="5"/>
      <c r="I7" s="12"/>
      <c r="J7" s="50"/>
      <c r="K7" s="14"/>
      <c r="L7" s="5"/>
      <c r="M7" s="5"/>
      <c r="N7" s="5"/>
      <c r="O7" s="5"/>
      <c r="P7" s="5"/>
      <c r="Q7" s="12"/>
      <c r="R7" s="50"/>
      <c r="S7" s="14"/>
      <c r="T7" s="5"/>
      <c r="U7" s="5"/>
      <c r="V7" s="5"/>
      <c r="W7" s="5"/>
      <c r="X7" s="5"/>
      <c r="Y7" s="12"/>
      <c r="Z7" s="50"/>
      <c r="AA7" s="14"/>
      <c r="AB7" s="5"/>
      <c r="AC7" s="5"/>
      <c r="AD7" s="5"/>
      <c r="AE7" s="5"/>
      <c r="AF7" s="5"/>
      <c r="AG7" s="12"/>
      <c r="AH7" s="16"/>
      <c r="AI7" s="14"/>
      <c r="AJ7" s="5"/>
      <c r="AK7" s="5"/>
      <c r="AL7" s="5"/>
      <c r="AM7" s="5"/>
      <c r="AN7" s="5"/>
    </row>
    <row r="8" spans="1:40" ht="11.85" customHeight="1" x14ac:dyDescent="0.25">
      <c r="A8" s="187"/>
      <c r="B8" s="50"/>
      <c r="C8" s="17"/>
      <c r="D8" s="48"/>
      <c r="E8" s="5"/>
      <c r="F8" s="5"/>
      <c r="G8" s="5"/>
      <c r="H8" s="5"/>
      <c r="I8" s="187"/>
      <c r="J8" s="50"/>
      <c r="K8" s="23"/>
      <c r="L8" s="5"/>
      <c r="M8" s="5"/>
      <c r="N8" s="5"/>
      <c r="O8" s="5"/>
      <c r="P8" s="5"/>
      <c r="Q8" s="187"/>
      <c r="R8" s="66"/>
      <c r="S8" s="65"/>
      <c r="T8" s="5"/>
      <c r="U8" s="5"/>
      <c r="V8" s="5"/>
      <c r="W8" s="5"/>
      <c r="X8" s="5"/>
      <c r="Y8" s="187"/>
      <c r="Z8" s="50"/>
      <c r="AA8" s="5"/>
      <c r="AB8" s="5"/>
      <c r="AC8" s="5"/>
      <c r="AD8" s="5"/>
      <c r="AE8" s="5"/>
      <c r="AF8" s="5"/>
      <c r="AG8" s="187"/>
      <c r="AH8" s="16"/>
      <c r="AI8" s="23"/>
      <c r="AJ8" s="5"/>
      <c r="AK8" s="5"/>
      <c r="AL8" s="5"/>
      <c r="AM8" s="5"/>
      <c r="AN8" s="5"/>
    </row>
    <row r="9" spans="1:40" ht="11.85" customHeight="1" x14ac:dyDescent="0.25">
      <c r="A9" s="45"/>
      <c r="B9" s="47"/>
      <c r="C9" s="87"/>
      <c r="D9" s="45"/>
      <c r="E9" s="7"/>
      <c r="F9" s="7"/>
      <c r="G9" s="7"/>
      <c r="H9" s="7"/>
      <c r="I9" s="7"/>
      <c r="J9" s="47"/>
      <c r="K9" s="87"/>
      <c r="L9" s="7"/>
      <c r="M9" s="7"/>
      <c r="N9" s="7"/>
      <c r="O9" s="7"/>
      <c r="P9" s="7"/>
      <c r="Q9" s="7"/>
      <c r="R9" s="47"/>
      <c r="S9" s="7"/>
      <c r="T9" s="271"/>
      <c r="U9" s="271"/>
      <c r="V9" s="271"/>
      <c r="W9" s="271"/>
      <c r="X9" s="7"/>
      <c r="Y9" s="5"/>
      <c r="Z9" s="50"/>
      <c r="AA9" s="5"/>
      <c r="AB9" s="5"/>
      <c r="AC9" s="5"/>
      <c r="AD9" s="5"/>
      <c r="AE9" s="5"/>
      <c r="AF9" s="5"/>
      <c r="AG9" s="5"/>
      <c r="AH9" s="16"/>
      <c r="AI9" s="23"/>
      <c r="AJ9" s="5"/>
      <c r="AK9" s="5"/>
      <c r="AL9" s="5"/>
      <c r="AM9" s="5"/>
      <c r="AN9" s="5"/>
    </row>
    <row r="10" spans="1:40" x14ac:dyDescent="0.25">
      <c r="A10" s="88" t="s">
        <v>252</v>
      </c>
      <c r="B10" s="50"/>
      <c r="C10" s="23"/>
      <c r="D10" s="48"/>
      <c r="E10" s="5"/>
      <c r="F10" s="5"/>
      <c r="G10" s="5"/>
      <c r="H10" s="5"/>
      <c r="I10" s="8" t="s">
        <v>68</v>
      </c>
      <c r="J10" s="50"/>
      <c r="K10" s="23"/>
      <c r="L10" s="5"/>
      <c r="M10" s="5"/>
      <c r="N10" s="5"/>
      <c r="O10" s="5"/>
      <c r="P10" s="5"/>
      <c r="Q10" s="8" t="s">
        <v>241</v>
      </c>
      <c r="R10" s="50"/>
      <c r="S10" s="5"/>
      <c r="T10" s="5"/>
      <c r="U10" s="5"/>
      <c r="V10" s="5"/>
      <c r="W10" s="5"/>
      <c r="X10" s="5"/>
      <c r="Y10" s="8"/>
      <c r="Z10" s="50"/>
      <c r="AA10" s="5"/>
      <c r="AB10" s="5"/>
      <c r="AC10" s="5"/>
      <c r="AD10" s="5"/>
      <c r="AE10" s="5"/>
      <c r="AF10" s="5"/>
      <c r="AG10" s="8"/>
      <c r="AH10" s="19"/>
      <c r="AI10" s="23"/>
      <c r="AJ10" s="5"/>
      <c r="AK10" s="5"/>
      <c r="AL10" s="5"/>
      <c r="AM10" s="5"/>
      <c r="AN10" s="5"/>
    </row>
    <row r="11" spans="1:40" ht="11.85" customHeight="1" x14ac:dyDescent="0.25">
      <c r="A11" s="187"/>
      <c r="B11" s="91" t="s">
        <v>5</v>
      </c>
      <c r="C11" s="10" t="s">
        <v>6</v>
      </c>
      <c r="D11" s="48"/>
      <c r="E11" s="5"/>
      <c r="F11" s="5"/>
      <c r="G11" s="5"/>
      <c r="H11" s="5"/>
      <c r="I11" s="9"/>
      <c r="J11" s="51" t="s">
        <v>5</v>
      </c>
      <c r="K11" s="10" t="s">
        <v>6</v>
      </c>
      <c r="L11" s="5"/>
      <c r="M11" s="5"/>
      <c r="N11" s="5"/>
      <c r="O11" s="5"/>
      <c r="P11" s="5"/>
      <c r="Q11" s="9"/>
      <c r="R11" s="51" t="s">
        <v>5</v>
      </c>
      <c r="S11" s="10" t="s">
        <v>6</v>
      </c>
      <c r="T11" s="5"/>
      <c r="U11" s="5"/>
      <c r="V11" s="5"/>
      <c r="W11" s="5"/>
      <c r="X11" s="5"/>
      <c r="Y11" s="9"/>
      <c r="Z11" s="51"/>
      <c r="AA11" s="10"/>
      <c r="AB11" s="5"/>
      <c r="AC11" s="5"/>
      <c r="AD11" s="5"/>
      <c r="AE11" s="5"/>
      <c r="AF11" s="5"/>
      <c r="AG11" s="9"/>
      <c r="AH11" s="51"/>
      <c r="AI11" s="10"/>
      <c r="AJ11" s="5"/>
      <c r="AK11" s="5"/>
      <c r="AL11" s="5"/>
      <c r="AM11" s="5"/>
      <c r="AN11" s="5"/>
    </row>
    <row r="12" spans="1:40" ht="11.85" customHeight="1" x14ac:dyDescent="0.25">
      <c r="A12" s="48"/>
      <c r="B12" s="48"/>
      <c r="C12" s="21"/>
      <c r="D12" s="48"/>
      <c r="E12" s="5"/>
      <c r="F12" s="5"/>
      <c r="G12" s="5"/>
      <c r="H12" s="5"/>
      <c r="I12" s="5"/>
      <c r="J12" s="48"/>
      <c r="K12" s="21"/>
      <c r="L12" s="5"/>
      <c r="M12" s="5"/>
      <c r="N12" s="5"/>
      <c r="O12" s="5"/>
      <c r="P12" s="5"/>
      <c r="Q12" s="5"/>
      <c r="R12" s="48"/>
      <c r="S12" s="20"/>
      <c r="T12" s="5"/>
      <c r="U12" s="5"/>
      <c r="V12" s="5"/>
      <c r="W12" s="5"/>
      <c r="X12" s="5"/>
      <c r="Y12" s="5"/>
      <c r="Z12" s="48"/>
      <c r="AA12" s="20"/>
      <c r="AB12" s="5"/>
      <c r="AC12" s="5"/>
      <c r="AD12" s="5"/>
      <c r="AE12" s="5"/>
      <c r="AF12" s="5"/>
      <c r="AG12" s="5"/>
      <c r="AH12" s="5"/>
      <c r="AI12" s="21"/>
      <c r="AJ12" s="5"/>
      <c r="AK12" s="5"/>
      <c r="AL12" s="5"/>
      <c r="AM12" s="5"/>
      <c r="AN12" s="5"/>
    </row>
    <row r="13" spans="1:40" ht="11.85" customHeight="1" x14ac:dyDescent="0.25">
      <c r="A13" s="48" t="s">
        <v>233</v>
      </c>
      <c r="B13" s="48">
        <f>Prisfil!B210</f>
        <v>870013510</v>
      </c>
      <c r="C13" s="107">
        <f>Prisfil!G210</f>
        <v>435</v>
      </c>
      <c r="D13" s="48"/>
      <c r="E13" s="5"/>
      <c r="F13" s="5"/>
      <c r="G13" s="5"/>
      <c r="H13" s="5"/>
      <c r="I13" s="48" t="s">
        <v>233</v>
      </c>
      <c r="J13" s="48">
        <f>Prisfil!B236</f>
        <v>870018010</v>
      </c>
      <c r="K13" s="107">
        <f>Prisfil!G236</f>
        <v>43.05</v>
      </c>
      <c r="L13" s="5"/>
      <c r="M13" s="5"/>
      <c r="N13" s="5"/>
      <c r="O13" s="5"/>
      <c r="P13" s="5"/>
      <c r="Q13" s="48" t="s">
        <v>233</v>
      </c>
      <c r="R13" s="48">
        <f>Prisfil!B260</f>
        <v>870026010</v>
      </c>
      <c r="S13" s="107">
        <f>Prisfil!G260</f>
        <v>28.75</v>
      </c>
      <c r="T13" s="5"/>
      <c r="U13" s="5"/>
      <c r="V13" s="5"/>
      <c r="W13" s="5"/>
      <c r="X13" s="5"/>
      <c r="Y13" s="26"/>
      <c r="Z13" s="48"/>
      <c r="AA13" s="107"/>
      <c r="AB13" s="5"/>
      <c r="AC13" s="5"/>
      <c r="AD13" s="5"/>
      <c r="AE13" s="5"/>
      <c r="AF13" s="5"/>
      <c r="AG13" s="26"/>
      <c r="AH13" s="48"/>
      <c r="AI13" s="107"/>
      <c r="AJ13" s="5"/>
      <c r="AK13" s="5"/>
      <c r="AL13" s="5"/>
      <c r="AM13" s="5"/>
      <c r="AN13" s="5"/>
    </row>
    <row r="14" spans="1:40" ht="11.85" customHeight="1" x14ac:dyDescent="0.25">
      <c r="A14" s="48" t="s">
        <v>234</v>
      </c>
      <c r="B14" s="48">
        <f>Prisfil!B211</f>
        <v>870013515</v>
      </c>
      <c r="C14" s="107">
        <f>Prisfil!G211</f>
        <v>435</v>
      </c>
      <c r="D14" s="48"/>
      <c r="E14" s="5"/>
      <c r="F14" s="5"/>
      <c r="G14" s="5"/>
      <c r="H14" s="5"/>
      <c r="I14" s="48" t="s">
        <v>234</v>
      </c>
      <c r="J14" s="48">
        <f>Prisfil!B237</f>
        <v>870018015</v>
      </c>
      <c r="K14" s="107">
        <f>Prisfil!G237</f>
        <v>43.05</v>
      </c>
      <c r="L14" s="5"/>
      <c r="M14" s="5"/>
      <c r="N14" s="5"/>
      <c r="O14" s="5"/>
      <c r="P14" s="5"/>
      <c r="Q14" s="48" t="s">
        <v>234</v>
      </c>
      <c r="R14" s="48">
        <f>Prisfil!B261</f>
        <v>870026015</v>
      </c>
      <c r="S14" s="107">
        <f>Prisfil!G261</f>
        <v>28.75</v>
      </c>
      <c r="T14" s="5"/>
      <c r="U14" s="5"/>
      <c r="V14" s="5"/>
      <c r="W14" s="5"/>
      <c r="X14" s="5"/>
      <c r="Y14" s="26"/>
      <c r="Z14" s="48"/>
      <c r="AA14" s="107"/>
      <c r="AB14" s="5"/>
      <c r="AC14" s="5"/>
      <c r="AD14" s="5"/>
      <c r="AE14" s="5"/>
      <c r="AF14" s="5"/>
      <c r="AG14" s="26"/>
      <c r="AH14" s="48"/>
      <c r="AI14" s="11"/>
      <c r="AJ14" s="5"/>
      <c r="AK14" s="5"/>
      <c r="AL14" s="5"/>
      <c r="AM14" s="5"/>
      <c r="AN14" s="5"/>
    </row>
    <row r="15" spans="1:40" ht="11.85" customHeight="1" x14ac:dyDescent="0.25">
      <c r="A15" s="89"/>
      <c r="B15" s="48"/>
      <c r="C15" s="11"/>
      <c r="D15" s="48"/>
      <c r="E15" s="5"/>
      <c r="F15" s="5"/>
      <c r="G15" s="5"/>
      <c r="H15" s="5"/>
      <c r="I15" s="5"/>
      <c r="J15" s="48"/>
      <c r="K15" s="23"/>
      <c r="L15" s="5"/>
      <c r="M15" s="5"/>
      <c r="N15" s="5"/>
      <c r="O15" s="5"/>
      <c r="P15" s="5"/>
      <c r="Q15" s="5"/>
      <c r="R15" s="48"/>
      <c r="S15" s="5"/>
      <c r="T15" s="5"/>
      <c r="U15" s="5"/>
      <c r="V15" s="5"/>
      <c r="W15" s="5"/>
      <c r="X15" s="5"/>
      <c r="Y15" s="5"/>
      <c r="Z15" s="48"/>
      <c r="AA15" s="5"/>
      <c r="AB15" s="5"/>
      <c r="AC15" s="5"/>
      <c r="AD15" s="5"/>
      <c r="AE15" s="5"/>
      <c r="AF15" s="5"/>
      <c r="AG15" s="26"/>
      <c r="AH15" s="5"/>
      <c r="AI15" s="90"/>
      <c r="AJ15" s="5"/>
      <c r="AK15" s="5"/>
      <c r="AL15" s="5"/>
      <c r="AM15" s="5"/>
      <c r="AN15" s="5"/>
    </row>
    <row r="16" spans="1:40" ht="11.85" customHeight="1" x14ac:dyDescent="0.25">
      <c r="A16" s="84"/>
      <c r="B16" s="63"/>
      <c r="C16" s="14"/>
      <c r="D16" s="15"/>
      <c r="E16" s="5"/>
      <c r="F16" s="5"/>
      <c r="G16" s="5"/>
      <c r="H16" s="5"/>
      <c r="I16" s="12"/>
      <c r="J16" s="50"/>
      <c r="K16" s="14"/>
      <c r="L16" s="5"/>
      <c r="M16" s="5"/>
      <c r="N16" s="5"/>
      <c r="O16" s="5"/>
      <c r="P16" s="5"/>
      <c r="Q16" s="12"/>
      <c r="R16" s="50"/>
      <c r="S16" s="14"/>
      <c r="T16" s="5"/>
      <c r="U16" s="5"/>
      <c r="V16" s="5"/>
      <c r="W16" s="5"/>
      <c r="X16" s="5"/>
      <c r="Y16" s="12"/>
      <c r="Z16" s="50"/>
      <c r="AA16" s="14"/>
      <c r="AB16" s="5"/>
      <c r="AC16" s="5"/>
      <c r="AD16" s="5"/>
      <c r="AE16" s="5"/>
      <c r="AF16" s="5"/>
      <c r="AG16" s="12"/>
      <c r="AH16" s="16"/>
      <c r="AI16" s="14"/>
      <c r="AJ16" s="5"/>
      <c r="AK16" s="5"/>
      <c r="AL16" s="5"/>
      <c r="AM16" s="5"/>
      <c r="AN16" s="5"/>
    </row>
    <row r="17" spans="1:40" ht="11.85" customHeight="1" x14ac:dyDescent="0.25">
      <c r="A17" s="187"/>
      <c r="B17" s="50"/>
      <c r="C17" s="23"/>
      <c r="D17" s="48"/>
      <c r="E17" s="5"/>
      <c r="F17" s="5"/>
      <c r="G17" s="5"/>
      <c r="H17" s="5"/>
      <c r="I17" s="187"/>
      <c r="J17" s="50"/>
      <c r="K17" s="23"/>
      <c r="L17" s="5"/>
      <c r="M17" s="5"/>
      <c r="N17" s="5"/>
      <c r="O17" s="5"/>
      <c r="P17" s="5"/>
      <c r="Q17" s="187"/>
      <c r="R17" s="66"/>
      <c r="S17" s="65"/>
      <c r="T17" s="65"/>
      <c r="U17" s="65"/>
      <c r="V17" s="65"/>
      <c r="W17" s="65"/>
      <c r="X17" s="65"/>
      <c r="Y17" s="187"/>
      <c r="Z17" s="50"/>
      <c r="AA17" s="5"/>
      <c r="AB17" s="5"/>
      <c r="AC17" s="5"/>
      <c r="AD17" s="5"/>
      <c r="AE17" s="5"/>
      <c r="AF17" s="5"/>
      <c r="AG17" s="187"/>
      <c r="AH17" s="16"/>
      <c r="AI17" s="23"/>
      <c r="AJ17" s="5"/>
      <c r="AK17" s="5"/>
      <c r="AL17" s="5"/>
      <c r="AM17" s="5"/>
      <c r="AN17" s="5"/>
    </row>
    <row r="18" spans="1:40" ht="11.85" customHeight="1" x14ac:dyDescent="0.25">
      <c r="A18" s="45"/>
      <c r="B18" s="47"/>
      <c r="C18" s="87"/>
      <c r="D18" s="45"/>
      <c r="E18" s="7"/>
      <c r="F18" s="7"/>
      <c r="G18" s="7"/>
      <c r="H18" s="7"/>
      <c r="I18" s="7"/>
      <c r="J18" s="47"/>
      <c r="K18" s="87"/>
      <c r="L18" s="7"/>
      <c r="M18" s="7"/>
      <c r="N18" s="7"/>
      <c r="O18" s="7"/>
      <c r="P18" s="7"/>
      <c r="Q18" s="7"/>
      <c r="R18" s="47"/>
      <c r="S18" s="7"/>
      <c r="T18" s="7"/>
      <c r="U18" s="7"/>
      <c r="V18" s="7"/>
      <c r="W18" s="7"/>
      <c r="X18" s="7"/>
      <c r="Y18" s="5"/>
      <c r="Z18" s="50"/>
      <c r="AA18" s="5"/>
      <c r="AB18" s="5"/>
      <c r="AC18" s="5"/>
      <c r="AD18" s="5"/>
      <c r="AE18" s="5"/>
      <c r="AF18" s="5"/>
      <c r="AG18" s="5"/>
      <c r="AH18" s="16"/>
      <c r="AI18" s="23"/>
      <c r="AJ18" s="5"/>
      <c r="AK18" s="5"/>
      <c r="AL18" s="5"/>
      <c r="AM18" s="5"/>
      <c r="AN18" s="5"/>
    </row>
    <row r="19" spans="1:40" x14ac:dyDescent="0.25">
      <c r="A19" s="88" t="s">
        <v>231</v>
      </c>
      <c r="B19" s="50"/>
      <c r="C19" s="23"/>
      <c r="D19" s="48"/>
      <c r="E19" s="5"/>
      <c r="F19" s="5"/>
      <c r="G19" s="5"/>
      <c r="H19" s="5"/>
      <c r="I19" s="8" t="s">
        <v>235</v>
      </c>
      <c r="J19" s="48"/>
      <c r="K19" s="5"/>
      <c r="L19" s="5"/>
      <c r="M19" s="5"/>
      <c r="N19" s="5"/>
      <c r="O19" s="5"/>
      <c r="P19" s="5"/>
      <c r="Q19" s="8" t="s">
        <v>240</v>
      </c>
      <c r="R19" s="50"/>
      <c r="S19" s="5"/>
      <c r="T19" s="5"/>
      <c r="U19" s="5"/>
      <c r="V19" s="5"/>
      <c r="W19" s="5"/>
      <c r="X19" s="5"/>
      <c r="Y19" s="8"/>
      <c r="Z19" s="50"/>
      <c r="AA19" s="5"/>
      <c r="AB19" s="5"/>
      <c r="AC19" s="5"/>
      <c r="AD19" s="5"/>
      <c r="AE19" s="5"/>
      <c r="AF19" s="5"/>
      <c r="AG19" s="8"/>
      <c r="AH19" s="5"/>
      <c r="AI19" s="23"/>
      <c r="AJ19" s="5"/>
      <c r="AK19" s="5"/>
      <c r="AL19" s="5"/>
      <c r="AM19" s="5"/>
      <c r="AN19" s="5"/>
    </row>
    <row r="20" spans="1:40" ht="11.85" customHeight="1" x14ac:dyDescent="0.25">
      <c r="A20" s="187"/>
      <c r="B20" s="91" t="s">
        <v>5</v>
      </c>
      <c r="C20" s="10" t="s">
        <v>6</v>
      </c>
      <c r="D20" s="48"/>
      <c r="E20" s="5"/>
      <c r="F20" s="5"/>
      <c r="G20" s="5"/>
      <c r="H20" s="5"/>
      <c r="I20" s="9"/>
      <c r="J20" s="51" t="s">
        <v>5</v>
      </c>
      <c r="K20" s="10" t="s">
        <v>6</v>
      </c>
      <c r="L20" s="5"/>
      <c r="M20" s="5"/>
      <c r="N20" s="5"/>
      <c r="O20" s="5"/>
      <c r="P20" s="5"/>
      <c r="Q20" s="9"/>
      <c r="R20" s="51" t="s">
        <v>5</v>
      </c>
      <c r="S20" s="10" t="s">
        <v>6</v>
      </c>
      <c r="T20" s="5"/>
      <c r="U20" s="5"/>
      <c r="V20" s="5"/>
      <c r="W20" s="5"/>
      <c r="X20" s="5"/>
      <c r="Y20" s="9"/>
      <c r="Z20" s="51"/>
      <c r="AA20" s="10"/>
      <c r="AB20" s="5"/>
      <c r="AC20" s="5"/>
      <c r="AD20" s="5"/>
      <c r="AE20" s="5"/>
      <c r="AF20" s="5"/>
      <c r="AG20" s="9"/>
      <c r="AH20" s="51"/>
      <c r="AI20" s="10"/>
      <c r="AJ20" s="5"/>
      <c r="AK20" s="5"/>
      <c r="AL20" s="5"/>
      <c r="AM20" s="5"/>
      <c r="AN20" s="5"/>
    </row>
    <row r="21" spans="1:40" ht="11.85" customHeight="1" x14ac:dyDescent="0.25">
      <c r="A21" s="48"/>
      <c r="B21" s="48"/>
      <c r="C21" s="21"/>
      <c r="D21" s="48"/>
      <c r="E21" s="5"/>
      <c r="F21" s="5"/>
      <c r="G21" s="5"/>
      <c r="H21" s="5"/>
      <c r="I21" s="9"/>
      <c r="J21" s="48"/>
      <c r="K21" s="5"/>
      <c r="L21" s="5"/>
      <c r="M21" s="5"/>
      <c r="N21" s="5"/>
      <c r="O21" s="5"/>
      <c r="P21" s="5"/>
      <c r="Q21" s="5"/>
      <c r="R21" s="48"/>
      <c r="S21" s="20"/>
      <c r="T21" s="5"/>
      <c r="U21" s="5"/>
      <c r="V21" s="5"/>
      <c r="W21" s="5"/>
      <c r="X21" s="5"/>
      <c r="Y21" s="5"/>
      <c r="Z21" s="48"/>
      <c r="AA21" s="20"/>
      <c r="AB21" s="5"/>
      <c r="AC21" s="5"/>
      <c r="AD21" s="5"/>
      <c r="AE21" s="5"/>
      <c r="AF21" s="5"/>
      <c r="AG21" s="5"/>
      <c r="AH21" s="5"/>
      <c r="AI21" s="21"/>
      <c r="AJ21" s="5"/>
      <c r="AK21" s="5"/>
      <c r="AL21" s="5"/>
      <c r="AM21" s="5"/>
      <c r="AN21" s="5"/>
    </row>
    <row r="22" spans="1:40" ht="11.85" customHeight="1" x14ac:dyDescent="0.25">
      <c r="A22" s="48" t="s">
        <v>233</v>
      </c>
      <c r="B22" s="48">
        <f>Prisfil!B214</f>
        <v>870015010</v>
      </c>
      <c r="C22" s="107">
        <f>Prisfil!G214</f>
        <v>259.75</v>
      </c>
      <c r="D22" s="48"/>
      <c r="E22" s="5"/>
      <c r="F22" s="5"/>
      <c r="G22" s="5"/>
      <c r="H22" s="5"/>
      <c r="I22" s="48" t="s">
        <v>233</v>
      </c>
      <c r="J22" s="48">
        <f>Prisfil!B240</f>
        <v>870030510</v>
      </c>
      <c r="K22" s="107">
        <f>Prisfil!G240</f>
        <v>88.4</v>
      </c>
      <c r="L22" s="5"/>
      <c r="M22" s="5"/>
      <c r="N22" s="5"/>
      <c r="O22" s="5"/>
      <c r="P22" s="5"/>
      <c r="Q22" s="48" t="s">
        <v>233</v>
      </c>
      <c r="R22" s="63">
        <f>Prisfil!B264</f>
        <v>870026110</v>
      </c>
      <c r="S22" s="107">
        <f>Prisfil!G264</f>
        <v>27.6</v>
      </c>
      <c r="T22" s="5"/>
      <c r="U22" s="5"/>
      <c r="V22" s="5"/>
      <c r="W22" s="5"/>
      <c r="X22" s="5"/>
      <c r="Y22" s="26"/>
      <c r="Z22" s="48"/>
      <c r="AA22" s="107"/>
      <c r="AB22" s="5"/>
      <c r="AC22" s="5"/>
      <c r="AD22" s="5"/>
      <c r="AE22" s="5"/>
      <c r="AF22" s="5"/>
      <c r="AG22" s="26"/>
      <c r="AH22" s="48"/>
      <c r="AI22" s="107"/>
      <c r="AJ22" s="5"/>
      <c r="AK22" s="5"/>
      <c r="AL22" s="5"/>
      <c r="AM22" s="5"/>
      <c r="AN22" s="5"/>
    </row>
    <row r="23" spans="1:40" ht="11.85" customHeight="1" x14ac:dyDescent="0.25">
      <c r="A23" s="48" t="s">
        <v>234</v>
      </c>
      <c r="B23" s="48">
        <f>Prisfil!B215</f>
        <v>870015015</v>
      </c>
      <c r="C23" s="107">
        <f>Prisfil!G215</f>
        <v>259.75</v>
      </c>
      <c r="D23" s="48"/>
      <c r="E23" s="5"/>
      <c r="F23" s="5"/>
      <c r="G23" s="5"/>
      <c r="H23" s="5"/>
      <c r="I23" s="48" t="s">
        <v>234</v>
      </c>
      <c r="J23" s="48">
        <f>Prisfil!B241</f>
        <v>870030515</v>
      </c>
      <c r="K23" s="107">
        <f>Prisfil!G241</f>
        <v>88.4</v>
      </c>
      <c r="L23" s="5"/>
      <c r="M23" s="5"/>
      <c r="N23" s="5"/>
      <c r="O23" s="5"/>
      <c r="P23" s="5"/>
      <c r="Q23" s="48" t="s">
        <v>234</v>
      </c>
      <c r="R23" s="85">
        <f>Prisfil!B265</f>
        <v>870026115</v>
      </c>
      <c r="S23" s="107">
        <f>Prisfil!G265</f>
        <v>27.6</v>
      </c>
      <c r="T23" s="5"/>
      <c r="U23" s="5"/>
      <c r="V23" s="5"/>
      <c r="W23" s="5"/>
      <c r="X23" s="5"/>
      <c r="Y23" s="26"/>
      <c r="Z23" s="48"/>
      <c r="AA23" s="107"/>
      <c r="AB23" s="5"/>
      <c r="AC23" s="5"/>
      <c r="AD23" s="5"/>
      <c r="AE23" s="5"/>
      <c r="AF23" s="5"/>
      <c r="AG23" s="5"/>
      <c r="AH23" s="5"/>
      <c r="AI23" s="23"/>
      <c r="AJ23" s="5"/>
      <c r="AK23" s="5"/>
      <c r="AL23" s="5"/>
      <c r="AM23" s="5"/>
      <c r="AN23" s="5"/>
    </row>
    <row r="24" spans="1:40" ht="11.85" customHeight="1" x14ac:dyDescent="0.25">
      <c r="A24" s="89"/>
      <c r="B24" s="48"/>
      <c r="C24" s="11"/>
      <c r="D24" s="48"/>
      <c r="E24" s="5"/>
      <c r="F24" s="5"/>
      <c r="G24" s="5"/>
      <c r="H24" s="5"/>
      <c r="I24" s="5"/>
      <c r="J24" s="48"/>
      <c r="K24" s="23"/>
      <c r="L24" s="5"/>
      <c r="M24" s="5"/>
      <c r="N24" s="5"/>
      <c r="O24" s="5"/>
      <c r="P24" s="5"/>
      <c r="Q24" s="5"/>
      <c r="R24" s="85"/>
      <c r="S24" s="5"/>
      <c r="T24" s="5"/>
      <c r="U24" s="5"/>
      <c r="V24" s="5"/>
      <c r="W24" s="5"/>
      <c r="X24" s="5"/>
      <c r="Y24" s="5"/>
      <c r="Z24" s="48"/>
      <c r="AA24" s="5"/>
      <c r="AB24" s="5"/>
      <c r="AC24" s="5"/>
      <c r="AD24" s="5"/>
      <c r="AE24" s="5"/>
      <c r="AF24" s="5"/>
      <c r="AG24" s="26"/>
      <c r="AH24" s="5"/>
      <c r="AI24" s="90"/>
      <c r="AJ24" s="5"/>
      <c r="AK24" s="5"/>
      <c r="AL24" s="5"/>
      <c r="AM24" s="5"/>
      <c r="AN24" s="5"/>
    </row>
    <row r="25" spans="1:40" x14ac:dyDescent="0.25">
      <c r="A25" s="84"/>
      <c r="B25" s="63"/>
      <c r="C25" s="14"/>
      <c r="D25" s="15"/>
      <c r="E25" s="5"/>
      <c r="F25" s="5"/>
      <c r="G25" s="5"/>
      <c r="H25" s="5"/>
      <c r="I25" s="12"/>
      <c r="J25" s="50"/>
      <c r="K25" s="14"/>
      <c r="L25" s="5"/>
      <c r="M25" s="5"/>
      <c r="N25" s="5"/>
      <c r="O25" s="5"/>
      <c r="P25" s="5"/>
      <c r="Q25" s="48" t="s">
        <v>246</v>
      </c>
      <c r="R25" s="85">
        <f>Prisfil!B268</f>
        <v>8700263</v>
      </c>
      <c r="S25" s="107">
        <f>Prisfil!G268</f>
        <v>26.15</v>
      </c>
      <c r="T25" s="5"/>
      <c r="U25" s="5"/>
      <c r="V25" s="5"/>
      <c r="W25" s="5"/>
      <c r="X25" s="5"/>
      <c r="Y25" s="12"/>
      <c r="Z25" s="50"/>
      <c r="AA25" s="14"/>
      <c r="AB25" s="5"/>
      <c r="AC25" s="5"/>
      <c r="AD25" s="5"/>
      <c r="AE25" s="5"/>
      <c r="AF25" s="5"/>
      <c r="AG25" s="12"/>
      <c r="AH25" s="16"/>
      <c r="AI25" s="14"/>
      <c r="AJ25" s="5"/>
      <c r="AK25" s="5"/>
      <c r="AL25" s="5"/>
      <c r="AM25" s="5"/>
      <c r="AN25" s="5"/>
    </row>
    <row r="26" spans="1:40" ht="11.85" customHeight="1" x14ac:dyDescent="0.25">
      <c r="A26" s="187"/>
      <c r="B26" s="50"/>
      <c r="C26" s="23"/>
      <c r="D26" s="48"/>
      <c r="E26" s="5"/>
      <c r="F26" s="5"/>
      <c r="G26" s="5"/>
      <c r="H26" s="5"/>
      <c r="I26" s="187"/>
      <c r="J26" s="66"/>
      <c r="K26" s="92"/>
      <c r="L26" s="65"/>
      <c r="M26" s="65"/>
      <c r="N26" s="65"/>
      <c r="O26" s="65"/>
      <c r="P26" s="65"/>
      <c r="Q26" s="187"/>
      <c r="R26" s="66"/>
      <c r="S26" s="65"/>
      <c r="T26" s="65"/>
      <c r="U26" s="65"/>
      <c r="V26" s="65"/>
      <c r="W26" s="65"/>
      <c r="X26" s="65"/>
      <c r="Y26" s="187"/>
      <c r="Z26" s="50"/>
      <c r="AA26" s="5"/>
      <c r="AB26" s="5"/>
      <c r="AC26" s="5"/>
      <c r="AD26" s="5"/>
      <c r="AE26" s="5"/>
      <c r="AF26" s="5"/>
      <c r="AG26" s="5"/>
      <c r="AH26" s="16"/>
      <c r="AI26" s="23"/>
      <c r="AJ26" s="5"/>
      <c r="AK26" s="5"/>
      <c r="AL26" s="5"/>
      <c r="AM26" s="5"/>
      <c r="AN26" s="5"/>
    </row>
    <row r="27" spans="1:40" ht="11.85" customHeight="1" x14ac:dyDescent="0.25">
      <c r="A27" s="45"/>
      <c r="B27" s="47"/>
      <c r="C27" s="87"/>
      <c r="D27" s="45"/>
      <c r="E27" s="7"/>
      <c r="F27" s="7"/>
      <c r="G27" s="7"/>
      <c r="H27" s="7"/>
      <c r="I27" s="7"/>
      <c r="J27" s="45"/>
      <c r="K27" s="7"/>
      <c r="L27" s="7"/>
      <c r="M27" s="7"/>
      <c r="N27" s="7"/>
      <c r="O27" s="7"/>
      <c r="P27" s="7"/>
      <c r="Q27" s="7"/>
      <c r="R27" s="47"/>
      <c r="S27" s="7"/>
      <c r="T27" s="7"/>
      <c r="U27" s="7"/>
      <c r="V27" s="7"/>
      <c r="W27" s="7"/>
      <c r="X27" s="7"/>
      <c r="Y27" s="5"/>
      <c r="Z27" s="48"/>
      <c r="AA27" s="5"/>
      <c r="AB27" s="5"/>
      <c r="AC27" s="5"/>
      <c r="AD27" s="5"/>
      <c r="AE27" s="5"/>
      <c r="AF27" s="5"/>
      <c r="AG27" s="5"/>
      <c r="AH27" s="16"/>
      <c r="AI27" s="23"/>
      <c r="AJ27" s="5"/>
      <c r="AK27" s="5"/>
      <c r="AL27" s="5"/>
      <c r="AM27" s="5"/>
      <c r="AN27" s="5"/>
    </row>
    <row r="28" spans="1:40" x14ac:dyDescent="0.25">
      <c r="A28" s="88" t="s">
        <v>232</v>
      </c>
      <c r="B28" s="50"/>
      <c r="C28" s="23"/>
      <c r="D28" s="48"/>
      <c r="E28" s="5"/>
      <c r="F28" s="5"/>
      <c r="G28" s="5"/>
      <c r="H28" s="5"/>
      <c r="I28" s="8" t="s">
        <v>236</v>
      </c>
      <c r="J28" s="48"/>
      <c r="K28" s="5"/>
      <c r="L28" s="5"/>
      <c r="M28" s="5"/>
      <c r="N28" s="5"/>
      <c r="O28" s="5"/>
      <c r="P28" s="5"/>
      <c r="Q28" s="8" t="s">
        <v>242</v>
      </c>
      <c r="R28" s="50"/>
      <c r="S28" s="5"/>
      <c r="T28" s="5"/>
      <c r="U28" s="5"/>
      <c r="V28" s="5"/>
      <c r="W28" s="5"/>
      <c r="X28" s="5"/>
      <c r="Y28" s="8"/>
      <c r="Z28" s="19"/>
      <c r="AA28" s="23"/>
      <c r="AB28" s="5"/>
      <c r="AC28" s="5"/>
      <c r="AD28" s="5"/>
      <c r="AE28" s="5"/>
      <c r="AF28" s="5"/>
      <c r="AG28" s="8"/>
      <c r="AH28" s="19"/>
      <c r="AI28" s="23"/>
      <c r="AJ28" s="5"/>
      <c r="AK28" s="5"/>
      <c r="AL28" s="5"/>
      <c r="AM28" s="5"/>
      <c r="AN28" s="5"/>
    </row>
    <row r="29" spans="1:40" ht="11.85" customHeight="1" x14ac:dyDescent="0.25">
      <c r="A29" s="187"/>
      <c r="B29" s="187" t="s">
        <v>5</v>
      </c>
      <c r="C29" s="10" t="s">
        <v>6</v>
      </c>
      <c r="D29" s="48"/>
      <c r="E29" s="5"/>
      <c r="F29" s="5"/>
      <c r="G29" s="5"/>
      <c r="H29" s="5"/>
      <c r="I29" s="9"/>
      <c r="J29" s="51" t="s">
        <v>5</v>
      </c>
      <c r="K29" s="10" t="s">
        <v>6</v>
      </c>
      <c r="L29" s="5"/>
      <c r="M29" s="5"/>
      <c r="N29" s="5"/>
      <c r="O29" s="5"/>
      <c r="P29" s="5"/>
      <c r="Q29" s="9"/>
      <c r="R29" s="51" t="s">
        <v>5</v>
      </c>
      <c r="S29" s="10" t="s">
        <v>6</v>
      </c>
      <c r="T29" s="5"/>
      <c r="U29" s="5"/>
      <c r="V29" s="5"/>
      <c r="W29" s="5"/>
      <c r="X29" s="5"/>
      <c r="Y29" s="9"/>
      <c r="Z29" s="51"/>
      <c r="AA29" s="10"/>
      <c r="AB29" s="5"/>
      <c r="AC29" s="5"/>
      <c r="AD29" s="5"/>
      <c r="AE29" s="5"/>
      <c r="AF29" s="5"/>
      <c r="AG29" s="9"/>
      <c r="AH29" s="51"/>
      <c r="AI29" s="10"/>
      <c r="AJ29" s="5"/>
      <c r="AK29" s="5"/>
      <c r="AL29" s="5"/>
      <c r="AM29" s="5"/>
      <c r="AN29" s="5"/>
    </row>
    <row r="30" spans="1:40" ht="11.85" customHeight="1" x14ac:dyDescent="0.25">
      <c r="A30" s="48"/>
      <c r="B30" s="48"/>
      <c r="C30" s="21"/>
      <c r="D30" s="48"/>
      <c r="E30" s="5"/>
      <c r="F30" s="5"/>
      <c r="G30" s="5"/>
      <c r="H30" s="5"/>
      <c r="I30" s="5"/>
      <c r="J30" s="48"/>
      <c r="K30" s="5"/>
      <c r="L30" s="5"/>
      <c r="M30" s="5"/>
      <c r="N30" s="5"/>
      <c r="O30" s="5"/>
      <c r="P30" s="5"/>
      <c r="Q30" s="5"/>
      <c r="R30" s="48"/>
      <c r="S30" s="20"/>
      <c r="T30" s="5"/>
      <c r="U30" s="5"/>
      <c r="V30" s="5"/>
      <c r="W30" s="5"/>
      <c r="X30" s="5"/>
      <c r="Y30" s="5"/>
      <c r="Z30" s="5"/>
      <c r="AA30" s="21"/>
      <c r="AB30" s="5"/>
      <c r="AC30" s="5"/>
      <c r="AD30" s="5"/>
      <c r="AE30" s="5"/>
      <c r="AF30" s="5"/>
      <c r="AG30" s="5"/>
      <c r="AH30" s="5"/>
      <c r="AI30" s="21"/>
      <c r="AJ30" s="5"/>
      <c r="AK30" s="5"/>
      <c r="AL30" s="5"/>
      <c r="AM30" s="5"/>
      <c r="AN30" s="5"/>
    </row>
    <row r="31" spans="1:40" ht="11.85" customHeight="1" x14ac:dyDescent="0.25">
      <c r="A31" s="48" t="s">
        <v>233</v>
      </c>
      <c r="B31" s="48">
        <f>Prisfil!B218</f>
        <v>870015110</v>
      </c>
      <c r="C31" s="107">
        <f>Prisfil!G218</f>
        <v>259.75</v>
      </c>
      <c r="D31" s="48"/>
      <c r="E31" s="5"/>
      <c r="F31" s="5"/>
      <c r="G31" s="5"/>
      <c r="H31" s="5"/>
      <c r="I31" s="48" t="s">
        <v>233</v>
      </c>
      <c r="J31" s="190">
        <f>Prisfil!B244</f>
        <v>870033010</v>
      </c>
      <c r="K31" s="107">
        <f>Prisfil!G244</f>
        <v>111.85</v>
      </c>
      <c r="L31" s="5"/>
      <c r="M31" s="5"/>
      <c r="N31" s="5"/>
      <c r="O31" s="5"/>
      <c r="P31" s="5"/>
      <c r="Q31" s="48" t="s">
        <v>233</v>
      </c>
      <c r="R31" s="48">
        <f>Prisfil!B272</f>
        <v>870031010</v>
      </c>
      <c r="S31" s="107">
        <f>Prisfil!G272</f>
        <v>103.8</v>
      </c>
      <c r="T31" s="5"/>
      <c r="U31" s="5"/>
      <c r="V31" s="5"/>
      <c r="W31" s="5"/>
      <c r="X31" s="5"/>
      <c r="Y31" s="26"/>
      <c r="Z31" s="48"/>
      <c r="AA31" s="107"/>
      <c r="AB31" s="5"/>
      <c r="AC31" s="5"/>
      <c r="AD31" s="5"/>
      <c r="AE31" s="5"/>
      <c r="AF31" s="5"/>
      <c r="AG31" s="58"/>
      <c r="AH31" s="48"/>
      <c r="AI31" s="107"/>
      <c r="AJ31" s="5"/>
      <c r="AK31" s="5"/>
      <c r="AL31" s="5"/>
      <c r="AM31" s="5"/>
      <c r="AN31" s="5"/>
    </row>
    <row r="32" spans="1:40" ht="11.85" customHeight="1" x14ac:dyDescent="0.25">
      <c r="A32" s="48" t="s">
        <v>234</v>
      </c>
      <c r="B32" s="48">
        <f>Prisfil!B219</f>
        <v>870015115</v>
      </c>
      <c r="C32" s="107">
        <f>Prisfil!G219</f>
        <v>259.75</v>
      </c>
      <c r="D32" s="48"/>
      <c r="E32" s="5"/>
      <c r="F32" s="5"/>
      <c r="G32" s="5"/>
      <c r="H32" s="5"/>
      <c r="I32" s="48" t="s">
        <v>234</v>
      </c>
      <c r="J32" s="48">
        <f>Prisfil!B245</f>
        <v>870033015</v>
      </c>
      <c r="K32" s="107">
        <f>Prisfil!G245</f>
        <v>111.85</v>
      </c>
      <c r="L32" s="5"/>
      <c r="M32" s="5"/>
      <c r="N32" s="5"/>
      <c r="O32" s="5"/>
      <c r="P32" s="5"/>
      <c r="Q32" s="48" t="s">
        <v>234</v>
      </c>
      <c r="R32" s="85">
        <f>Prisfil!B273</f>
        <v>870031015</v>
      </c>
      <c r="S32" s="107">
        <f>Prisfil!G273</f>
        <v>103.8</v>
      </c>
      <c r="T32" s="5"/>
      <c r="U32" s="5"/>
      <c r="V32" s="5"/>
      <c r="W32" s="5"/>
      <c r="X32" s="5"/>
      <c r="Y32" s="26"/>
      <c r="Z32" s="48"/>
      <c r="AA32" s="107"/>
      <c r="AB32" s="5"/>
      <c r="AC32" s="5"/>
      <c r="AD32" s="5"/>
      <c r="AE32" s="5"/>
      <c r="AF32" s="5"/>
      <c r="AG32" s="58"/>
      <c r="AH32" s="48"/>
      <c r="AI32" s="107"/>
      <c r="AJ32" s="5"/>
      <c r="AK32" s="5"/>
      <c r="AL32" s="5"/>
      <c r="AM32" s="5"/>
      <c r="AN32" s="5"/>
    </row>
    <row r="33" spans="1:40" ht="11.85" customHeight="1" x14ac:dyDescent="0.25">
      <c r="A33" s="89"/>
      <c r="B33" s="48"/>
      <c r="C33" s="11"/>
      <c r="D33" s="48"/>
      <c r="E33" s="5"/>
      <c r="F33" s="5"/>
      <c r="G33" s="5"/>
      <c r="H33" s="5"/>
      <c r="I33" s="5"/>
      <c r="J33" s="48"/>
      <c r="K33" s="5"/>
      <c r="L33" s="5"/>
      <c r="M33" s="5"/>
      <c r="N33" s="5"/>
      <c r="O33" s="5"/>
      <c r="P33" s="5"/>
      <c r="T33" s="5"/>
      <c r="U33" s="5"/>
      <c r="V33" s="5"/>
      <c r="W33" s="5"/>
      <c r="X33" s="5"/>
      <c r="Y33" s="5"/>
      <c r="Z33" s="48"/>
      <c r="AA33" s="5"/>
      <c r="AB33" s="5"/>
      <c r="AC33" s="5"/>
      <c r="AD33" s="5"/>
      <c r="AE33" s="5"/>
      <c r="AF33" s="5"/>
      <c r="AG33" s="26"/>
      <c r="AH33" s="5"/>
      <c r="AI33" s="90"/>
      <c r="AJ33" s="5"/>
      <c r="AK33" s="5"/>
      <c r="AL33" s="5"/>
      <c r="AM33" s="5"/>
      <c r="AN33" s="5"/>
    </row>
    <row r="34" spans="1:40" ht="11.85" customHeight="1" x14ac:dyDescent="0.25">
      <c r="A34" s="84"/>
      <c r="B34" s="63"/>
      <c r="C34" s="14"/>
      <c r="D34" s="15"/>
      <c r="E34" s="5"/>
      <c r="F34" s="5"/>
      <c r="G34" s="5"/>
      <c r="H34" s="5"/>
      <c r="I34" s="12"/>
      <c r="J34" s="50"/>
      <c r="K34" s="14"/>
      <c r="L34" s="5"/>
      <c r="M34" s="5"/>
      <c r="N34" s="5"/>
      <c r="O34" s="5"/>
      <c r="P34" s="5"/>
      <c r="T34" s="5"/>
      <c r="U34" s="5"/>
      <c r="V34" s="5"/>
      <c r="W34" s="5"/>
      <c r="X34" s="5"/>
      <c r="Y34" s="12"/>
      <c r="Z34" s="50"/>
      <c r="AA34" s="14"/>
      <c r="AB34" s="5"/>
      <c r="AC34" s="5"/>
      <c r="AD34" s="5"/>
      <c r="AE34" s="5"/>
      <c r="AF34" s="5"/>
      <c r="AG34" s="12"/>
      <c r="AH34" s="16"/>
      <c r="AI34" s="14"/>
      <c r="AJ34" s="5"/>
      <c r="AK34" s="5"/>
      <c r="AL34" s="5"/>
      <c r="AM34" s="5"/>
      <c r="AN34" s="5"/>
    </row>
    <row r="35" spans="1:40" ht="11.85" customHeight="1" x14ac:dyDescent="0.25">
      <c r="A35" s="187"/>
      <c r="B35" s="50"/>
      <c r="C35" s="23"/>
      <c r="D35" s="48"/>
      <c r="E35" s="5"/>
      <c r="F35" s="5"/>
      <c r="G35" s="5"/>
      <c r="H35" s="5"/>
      <c r="I35" s="187"/>
      <c r="J35" s="66"/>
      <c r="K35" s="93"/>
      <c r="L35" s="65"/>
      <c r="M35" s="65"/>
      <c r="N35" s="65"/>
      <c r="O35" s="65"/>
      <c r="P35" s="65"/>
      <c r="Q35" s="188"/>
      <c r="R35" s="188"/>
      <c r="S35" s="188"/>
      <c r="T35" s="65"/>
      <c r="U35" s="65"/>
      <c r="V35" s="65"/>
      <c r="W35" s="65"/>
      <c r="X35" s="65"/>
      <c r="Y35" s="187"/>
      <c r="Z35" s="50"/>
      <c r="AA35" s="17"/>
      <c r="AB35" s="5"/>
      <c r="AC35" s="5"/>
      <c r="AD35" s="5"/>
      <c r="AE35" s="5"/>
      <c r="AF35" s="5"/>
      <c r="AG35" s="5"/>
      <c r="AH35" s="16"/>
      <c r="AI35" s="23"/>
      <c r="AJ35" s="5"/>
      <c r="AK35" s="5"/>
      <c r="AL35" s="5"/>
      <c r="AM35" s="5"/>
      <c r="AN35" s="5"/>
    </row>
    <row r="36" spans="1:40" ht="11.85" customHeight="1" x14ac:dyDescent="0.25">
      <c r="A36" s="45"/>
      <c r="B36" s="47"/>
      <c r="C36" s="87"/>
      <c r="D36" s="45"/>
      <c r="E36" s="7"/>
      <c r="F36" s="7"/>
      <c r="G36" s="7"/>
      <c r="H36" s="7"/>
      <c r="I36" s="7"/>
      <c r="J36" s="7"/>
      <c r="K36" s="87"/>
      <c r="L36" s="45"/>
      <c r="M36" s="7"/>
      <c r="N36" s="7"/>
      <c r="O36" s="7"/>
      <c r="P36" s="7"/>
      <c r="T36" s="7"/>
      <c r="U36" s="7"/>
      <c r="V36" s="7"/>
      <c r="W36" s="7"/>
      <c r="X36" s="7"/>
      <c r="Y36" s="5"/>
      <c r="Z36" s="16"/>
      <c r="AA36" s="23"/>
      <c r="AB36" s="5"/>
      <c r="AC36" s="5"/>
      <c r="AD36" s="5"/>
      <c r="AE36" s="5"/>
      <c r="AF36" s="5"/>
      <c r="AG36" s="5"/>
      <c r="AH36" s="16"/>
      <c r="AI36" s="23"/>
      <c r="AJ36" s="5"/>
      <c r="AK36" s="5"/>
      <c r="AL36" s="5"/>
      <c r="AM36" s="5"/>
      <c r="AN36" s="5"/>
    </row>
    <row r="37" spans="1:40" x14ac:dyDescent="0.25">
      <c r="A37" s="88" t="s">
        <v>229</v>
      </c>
      <c r="B37" s="50"/>
      <c r="C37" s="23"/>
      <c r="D37" s="48"/>
      <c r="E37" s="5"/>
      <c r="F37" s="5"/>
      <c r="G37" s="5"/>
      <c r="H37" s="5"/>
      <c r="I37" s="8" t="s">
        <v>237</v>
      </c>
      <c r="J37" s="50"/>
      <c r="K37" s="5"/>
      <c r="L37" s="5"/>
      <c r="M37" s="5"/>
      <c r="N37" s="5"/>
      <c r="O37" s="5"/>
      <c r="P37" s="3"/>
      <c r="Q37" s="8" t="str">
        <f>Prisfil!A284</f>
        <v>Renstratt "Lövis", 90mm</v>
      </c>
      <c r="R37" s="50"/>
      <c r="S37" s="5"/>
      <c r="T37" s="3"/>
      <c r="U37" s="3"/>
      <c r="V37" s="3"/>
      <c r="W37" s="5"/>
      <c r="X37" s="5"/>
      <c r="Y37" s="8"/>
      <c r="Z37" s="50"/>
      <c r="AA37" s="5"/>
      <c r="AB37" s="5"/>
      <c r="AC37" s="5"/>
      <c r="AD37" s="5"/>
      <c r="AE37" s="5"/>
      <c r="AF37" s="5"/>
      <c r="AG37" s="8"/>
      <c r="AH37" s="19"/>
      <c r="AI37" s="23"/>
      <c r="AJ37" s="5"/>
      <c r="AK37" s="5"/>
      <c r="AL37" s="5"/>
      <c r="AM37" s="5"/>
      <c r="AN37" s="5"/>
    </row>
    <row r="38" spans="1:40" ht="11.85" customHeight="1" x14ac:dyDescent="0.25">
      <c r="A38" s="187"/>
      <c r="B38" s="91" t="s">
        <v>5</v>
      </c>
      <c r="C38" s="10" t="s">
        <v>6</v>
      </c>
      <c r="D38" s="48"/>
      <c r="E38" s="5"/>
      <c r="F38" s="5"/>
      <c r="G38" s="5"/>
      <c r="H38" s="5"/>
      <c r="I38" s="9"/>
      <c r="J38" s="51" t="s">
        <v>5</v>
      </c>
      <c r="K38" s="10" t="s">
        <v>6</v>
      </c>
      <c r="L38" s="5"/>
      <c r="M38" s="5"/>
      <c r="N38" s="5"/>
      <c r="O38" s="5"/>
      <c r="P38" s="3"/>
      <c r="Q38" s="9"/>
      <c r="R38" s="51" t="s">
        <v>5</v>
      </c>
      <c r="S38" s="10" t="s">
        <v>6</v>
      </c>
      <c r="T38" s="3"/>
      <c r="V38" s="3"/>
      <c r="W38" s="5"/>
      <c r="X38" s="5"/>
      <c r="Y38" s="9"/>
      <c r="Z38" s="51"/>
      <c r="AA38" s="10"/>
      <c r="AB38" s="5"/>
      <c r="AC38" s="5"/>
      <c r="AD38" s="5"/>
      <c r="AE38" s="5"/>
      <c r="AF38" s="5"/>
      <c r="AG38" s="9"/>
      <c r="AH38" s="5"/>
      <c r="AI38" s="21"/>
      <c r="AJ38" s="5"/>
      <c r="AK38" s="5"/>
      <c r="AL38" s="5"/>
      <c r="AM38" s="5"/>
      <c r="AN38" s="5"/>
    </row>
    <row r="39" spans="1:40" ht="11.85" customHeight="1" x14ac:dyDescent="0.25">
      <c r="A39" s="48"/>
      <c r="B39" s="48"/>
      <c r="C39" s="21"/>
      <c r="D39" s="48"/>
      <c r="E39" s="5"/>
      <c r="F39" s="5"/>
      <c r="G39" s="5"/>
      <c r="H39" s="5"/>
      <c r="I39" s="5"/>
      <c r="J39" s="48"/>
      <c r="K39" s="20"/>
      <c r="L39" s="5"/>
      <c r="M39" s="5"/>
      <c r="N39" s="5"/>
      <c r="O39" s="5"/>
      <c r="P39" s="3"/>
      <c r="Q39" s="5"/>
      <c r="R39" s="48"/>
      <c r="S39" s="20"/>
      <c r="T39" s="191"/>
      <c r="U39" s="3"/>
      <c r="V39" s="3"/>
      <c r="W39" s="5"/>
      <c r="X39" s="5"/>
      <c r="Y39" s="5"/>
      <c r="Z39" s="48"/>
      <c r="AA39" s="20"/>
      <c r="AB39" s="5"/>
      <c r="AC39" s="5"/>
      <c r="AD39" s="5"/>
      <c r="AE39" s="5"/>
      <c r="AF39" s="5"/>
      <c r="AG39" s="5"/>
      <c r="AH39" s="5"/>
      <c r="AI39" s="23"/>
      <c r="AJ39" s="5"/>
      <c r="AK39" s="5"/>
      <c r="AL39" s="5"/>
      <c r="AM39" s="5"/>
      <c r="AN39" s="5"/>
    </row>
    <row r="40" spans="1:40" ht="11.85" customHeight="1" x14ac:dyDescent="0.25">
      <c r="A40" s="48" t="s">
        <v>233</v>
      </c>
      <c r="B40" s="48">
        <f>Prisfil!B222</f>
        <v>870019010</v>
      </c>
      <c r="C40" s="107">
        <f>Prisfil!G222</f>
        <v>39.200000000000003</v>
      </c>
      <c r="D40" s="48"/>
      <c r="E40" s="5"/>
      <c r="F40" s="5"/>
      <c r="G40" s="5"/>
      <c r="H40" s="5"/>
      <c r="I40" s="48" t="s">
        <v>233</v>
      </c>
      <c r="J40" s="48">
        <f>Prisfil!B248</f>
        <v>870020010</v>
      </c>
      <c r="K40" s="107">
        <f>Prisfil!G248</f>
        <v>232.5</v>
      </c>
      <c r="L40" s="5"/>
      <c r="M40" s="5"/>
      <c r="N40" s="5"/>
      <c r="O40" s="5"/>
      <c r="P40" s="3"/>
      <c r="Q40" s="48" t="s">
        <v>233</v>
      </c>
      <c r="R40" s="63">
        <f>Prisfil!B286</f>
        <v>871033310</v>
      </c>
      <c r="S40" s="107">
        <f>Prisfil!G286</f>
        <v>160.55000000000001</v>
      </c>
      <c r="T40" s="3"/>
      <c r="U40" s="3"/>
      <c r="V40" s="3"/>
      <c r="W40" s="5"/>
      <c r="X40" s="5"/>
      <c r="Y40" s="5"/>
      <c r="Z40" s="48"/>
      <c r="AA40" s="107"/>
      <c r="AB40" s="5"/>
      <c r="AC40" s="5"/>
      <c r="AD40" s="5"/>
      <c r="AE40" s="5"/>
      <c r="AF40" s="5"/>
      <c r="AG40" s="5"/>
      <c r="AH40" s="5"/>
      <c r="AI40" s="23"/>
      <c r="AJ40" s="5"/>
      <c r="AK40" s="5"/>
      <c r="AL40" s="5"/>
      <c r="AM40" s="5"/>
      <c r="AN40" s="5"/>
    </row>
    <row r="41" spans="1:40" ht="11.85" customHeight="1" x14ac:dyDescent="0.25">
      <c r="A41" s="48" t="s">
        <v>234</v>
      </c>
      <c r="B41" s="48">
        <f>Prisfil!B223</f>
        <v>870019015</v>
      </c>
      <c r="C41" s="107">
        <f>Prisfil!G223</f>
        <v>39.200000000000003</v>
      </c>
      <c r="D41" s="48"/>
      <c r="E41" s="5"/>
      <c r="F41" s="5"/>
      <c r="G41" s="5"/>
      <c r="H41" s="5"/>
      <c r="I41" s="48" t="s">
        <v>234</v>
      </c>
      <c r="J41" s="48">
        <f>Prisfil!B249</f>
        <v>870020015</v>
      </c>
      <c r="K41" s="107">
        <f>Prisfil!G249</f>
        <v>232.5</v>
      </c>
      <c r="L41" s="5"/>
      <c r="M41" s="5"/>
      <c r="N41" s="5"/>
      <c r="O41" s="5"/>
      <c r="P41" s="5"/>
      <c r="Q41" s="48" t="s">
        <v>234</v>
      </c>
      <c r="R41" s="85">
        <f>Prisfil!B287</f>
        <v>871033315</v>
      </c>
      <c r="S41" s="107">
        <f>Prisfil!G287</f>
        <v>160.55000000000001</v>
      </c>
      <c r="T41" s="3"/>
      <c r="U41" s="3"/>
      <c r="V41" s="3"/>
      <c r="W41" s="5"/>
      <c r="X41" s="5"/>
      <c r="Y41" s="48"/>
      <c r="Z41" s="107"/>
      <c r="AA41" s="5"/>
      <c r="AB41" s="5"/>
      <c r="AC41" s="5"/>
      <c r="AD41" s="5"/>
      <c r="AE41" s="5"/>
      <c r="AF41" s="5"/>
      <c r="AG41" s="5"/>
      <c r="AH41" s="5"/>
      <c r="AI41" s="23"/>
      <c r="AJ41" s="5"/>
      <c r="AK41" s="5"/>
      <c r="AL41" s="5"/>
      <c r="AM41" s="5"/>
      <c r="AN41" s="5"/>
    </row>
    <row r="42" spans="1:40" ht="11.85" customHeight="1" x14ac:dyDescent="0.25">
      <c r="A42" s="89"/>
      <c r="B42" s="48"/>
      <c r="C42" s="107"/>
      <c r="D42" s="48"/>
      <c r="E42" s="5"/>
      <c r="F42" s="5"/>
      <c r="G42" s="5"/>
      <c r="H42" s="5"/>
      <c r="I42" s="26"/>
      <c r="J42" s="5"/>
      <c r="K42" s="107"/>
      <c r="L42" s="48"/>
      <c r="M42" s="5"/>
      <c r="N42" s="5"/>
      <c r="O42" s="5"/>
      <c r="P42" s="26"/>
      <c r="Q42" s="3"/>
      <c r="R42" s="85"/>
      <c r="S42" s="3"/>
      <c r="T42" s="3"/>
      <c r="U42" s="3"/>
      <c r="V42" s="3"/>
      <c r="W42" s="5"/>
      <c r="X42" s="5"/>
      <c r="Y42" s="48"/>
      <c r="Z42" s="11"/>
      <c r="AA42" s="5"/>
      <c r="AB42" s="5"/>
      <c r="AC42" s="5"/>
      <c r="AD42" s="5"/>
      <c r="AE42" s="5"/>
      <c r="AF42" s="5"/>
      <c r="AG42" s="5"/>
      <c r="AH42" s="5"/>
      <c r="AI42" s="23"/>
      <c r="AJ42" s="5"/>
      <c r="AK42" s="5"/>
      <c r="AL42" s="5"/>
      <c r="AM42" s="5"/>
      <c r="AN42" s="5"/>
    </row>
    <row r="43" spans="1:40" ht="11.85" customHeight="1" x14ac:dyDescent="0.25">
      <c r="A43" s="84"/>
      <c r="B43" s="63"/>
      <c r="C43" s="11"/>
      <c r="D43" s="15"/>
      <c r="E43" s="5"/>
      <c r="F43" s="5"/>
      <c r="G43" s="5"/>
      <c r="H43" s="5"/>
      <c r="I43" s="12"/>
      <c r="J43" s="13"/>
      <c r="K43" s="14"/>
      <c r="L43" s="15"/>
      <c r="M43" s="5"/>
      <c r="N43" s="5"/>
      <c r="O43" s="5"/>
      <c r="P43" s="5"/>
      <c r="Q43" s="3" t="s">
        <v>384</v>
      </c>
      <c r="R43" s="50"/>
      <c r="S43" s="14"/>
      <c r="T43" s="5"/>
      <c r="U43" s="5"/>
      <c r="V43" s="5"/>
      <c r="W43" s="5"/>
      <c r="X43" s="5"/>
      <c r="Y43" s="12"/>
      <c r="Z43" s="16"/>
      <c r="AA43" s="14"/>
      <c r="AB43" s="5"/>
      <c r="AC43" s="5"/>
      <c r="AD43" s="5"/>
      <c r="AE43" s="5"/>
      <c r="AF43" s="5"/>
      <c r="AG43" s="12"/>
      <c r="AH43" s="16"/>
      <c r="AI43" s="17"/>
      <c r="AJ43" s="5"/>
      <c r="AK43" s="5"/>
      <c r="AL43" s="5"/>
      <c r="AM43" s="5"/>
      <c r="AN43" s="5"/>
    </row>
    <row r="44" spans="1:40" ht="11.85" customHeight="1" x14ac:dyDescent="0.25">
      <c r="A44" s="79"/>
      <c r="B44" s="66"/>
      <c r="C44" s="92"/>
      <c r="D44" s="70"/>
      <c r="E44" s="65"/>
      <c r="F44" s="65"/>
      <c r="G44" s="65"/>
      <c r="H44" s="65"/>
      <c r="I44" s="79"/>
      <c r="J44" s="94"/>
      <c r="K44" s="93"/>
      <c r="L44" s="70"/>
      <c r="M44" s="65"/>
      <c r="N44" s="65"/>
      <c r="O44" s="65"/>
      <c r="P44" s="65"/>
      <c r="Q44" s="79"/>
      <c r="R44" s="50"/>
      <c r="S44" s="5"/>
      <c r="T44" s="5"/>
      <c r="U44" s="5"/>
      <c r="V44" s="5"/>
      <c r="W44" s="5"/>
      <c r="X44" s="5"/>
      <c r="Y44" s="187"/>
      <c r="Z44" s="16"/>
      <c r="AA44" s="23"/>
      <c r="AB44" s="5"/>
      <c r="AC44" s="5"/>
      <c r="AD44" s="5"/>
      <c r="AE44" s="5"/>
      <c r="AF44" s="5"/>
      <c r="AG44" s="5"/>
      <c r="AH44" s="16"/>
      <c r="AI44" s="23"/>
      <c r="AJ44" s="5"/>
      <c r="AK44" s="5"/>
      <c r="AL44" s="5"/>
      <c r="AM44" s="5"/>
      <c r="AN44" s="5"/>
    </row>
    <row r="45" spans="1:40" ht="11.85" customHeight="1" x14ac:dyDescent="0.25">
      <c r="B45" s="187"/>
      <c r="C45" s="96"/>
      <c r="D45" s="187"/>
      <c r="E45" s="9"/>
      <c r="F45" s="9"/>
      <c r="G45" s="9"/>
      <c r="H45" s="9"/>
      <c r="J45" s="187"/>
      <c r="K45" s="97"/>
      <c r="L45" s="3"/>
      <c r="M45" s="3"/>
      <c r="N45" s="3"/>
      <c r="O45" s="3"/>
      <c r="P45" s="3"/>
      <c r="R45" s="80"/>
      <c r="S45" s="30"/>
      <c r="T45" s="30"/>
      <c r="U45" s="30"/>
      <c r="V45" s="30"/>
      <c r="W45" s="30"/>
      <c r="X45" s="30"/>
      <c r="Y45" s="95"/>
      <c r="Z45" s="187"/>
      <c r="AA45" s="9"/>
      <c r="AB45" s="9"/>
      <c r="AC45" s="9"/>
      <c r="AD45" s="9"/>
      <c r="AE45" s="9"/>
      <c r="AF45" s="9"/>
      <c r="AG45" s="95"/>
      <c r="AH45" s="9"/>
      <c r="AI45" s="96"/>
      <c r="AJ45" s="9"/>
      <c r="AK45" s="9"/>
      <c r="AL45" s="9"/>
      <c r="AM45" s="9"/>
      <c r="AN45" s="9"/>
    </row>
    <row r="46" spans="1:40" x14ac:dyDescent="0.25">
      <c r="A46" s="8" t="s">
        <v>228</v>
      </c>
      <c r="B46" s="50"/>
      <c r="C46" s="23"/>
      <c r="D46" s="98"/>
      <c r="E46" s="98"/>
      <c r="F46" s="98"/>
      <c r="G46" s="98"/>
      <c r="H46" s="98"/>
      <c r="I46" s="8" t="s">
        <v>238</v>
      </c>
      <c r="J46" s="50"/>
      <c r="K46" s="5"/>
      <c r="L46" s="3"/>
      <c r="M46" s="3"/>
      <c r="N46" s="3"/>
      <c r="O46" s="3"/>
      <c r="P46" s="3"/>
      <c r="R46" s="98"/>
      <c r="S46" s="98"/>
      <c r="T46" s="98"/>
      <c r="U46" s="98"/>
      <c r="V46" s="98"/>
      <c r="W46" s="98"/>
      <c r="X46" s="98"/>
      <c r="Y46" s="98"/>
      <c r="Z46" s="98"/>
      <c r="AA46" s="98"/>
      <c r="AB46" s="98"/>
      <c r="AC46" s="98"/>
      <c r="AD46" s="98"/>
      <c r="AE46" s="98"/>
      <c r="AF46" s="98"/>
      <c r="AG46" s="98"/>
      <c r="AH46" s="98"/>
      <c r="AI46" s="98"/>
      <c r="AJ46" s="98"/>
      <c r="AK46" s="98"/>
      <c r="AL46" s="98"/>
      <c r="AM46" s="98"/>
      <c r="AN46" s="98"/>
    </row>
    <row r="47" spans="1:40" ht="11.85" customHeight="1" x14ac:dyDescent="0.25">
      <c r="A47" s="9"/>
      <c r="B47" s="51" t="s">
        <v>5</v>
      </c>
      <c r="C47" s="10" t="s">
        <v>6</v>
      </c>
      <c r="D47" s="84"/>
      <c r="E47" s="83"/>
      <c r="F47" s="83"/>
      <c r="G47" s="83"/>
      <c r="H47" s="83"/>
      <c r="I47" s="9"/>
      <c r="J47" s="51" t="s">
        <v>5</v>
      </c>
      <c r="K47" s="10" t="s">
        <v>6</v>
      </c>
      <c r="L47" s="3"/>
      <c r="M47" s="3"/>
      <c r="N47" s="3"/>
      <c r="O47" s="3"/>
      <c r="P47" s="3"/>
      <c r="R47" s="84"/>
      <c r="S47" s="83"/>
      <c r="T47" s="5"/>
      <c r="U47" s="5"/>
      <c r="V47" s="5"/>
      <c r="W47" s="5"/>
      <c r="X47" s="5"/>
      <c r="Y47" s="99"/>
      <c r="Z47" s="84"/>
      <c r="AA47" s="83"/>
      <c r="AB47" s="5"/>
      <c r="AC47" s="5"/>
      <c r="AD47" s="5"/>
      <c r="AE47" s="5"/>
      <c r="AF47" s="5"/>
      <c r="AG47" s="99"/>
      <c r="AH47" s="84"/>
      <c r="AI47" s="83"/>
      <c r="AJ47" s="83"/>
      <c r="AK47" s="83"/>
      <c r="AL47" s="83"/>
      <c r="AM47" s="83"/>
      <c r="AN47" s="83"/>
    </row>
    <row r="48" spans="1:40" ht="11.85" customHeight="1" x14ac:dyDescent="0.25">
      <c r="A48" s="5"/>
      <c r="B48" s="48"/>
      <c r="C48" s="21"/>
      <c r="I48" s="5"/>
      <c r="J48" s="48"/>
      <c r="K48" s="20"/>
    </row>
    <row r="49" spans="1:24" ht="11.85" customHeight="1" x14ac:dyDescent="0.25">
      <c r="A49" s="48" t="s">
        <v>233</v>
      </c>
      <c r="B49" s="48">
        <f>Prisfil!B226</f>
        <v>870016310</v>
      </c>
      <c r="C49" s="107">
        <f>Prisfil!G226</f>
        <v>37.4</v>
      </c>
      <c r="I49" s="48" t="s">
        <v>233</v>
      </c>
      <c r="J49" s="48">
        <f>Prisfil!B252</f>
        <v>870021510</v>
      </c>
      <c r="K49" s="107">
        <f>Prisfil!G252</f>
        <v>372</v>
      </c>
    </row>
    <row r="50" spans="1:24" ht="11.85" customHeight="1" x14ac:dyDescent="0.25">
      <c r="A50" s="48" t="s">
        <v>234</v>
      </c>
      <c r="B50" s="48">
        <f>Prisfil!B227</f>
        <v>870016315</v>
      </c>
      <c r="C50" s="107">
        <f>Prisfil!G227</f>
        <v>37.4</v>
      </c>
      <c r="I50" s="48" t="s">
        <v>234</v>
      </c>
      <c r="J50" s="48">
        <f>Prisfil!B253</f>
        <v>870021515</v>
      </c>
      <c r="K50" s="107">
        <f>Prisfil!G253</f>
        <v>372</v>
      </c>
    </row>
    <row r="51" spans="1:24" ht="11.25" customHeight="1" x14ac:dyDescent="0.25"/>
    <row r="52" spans="1:24" ht="11.25" customHeight="1" x14ac:dyDescent="0.25"/>
    <row r="53" spans="1:24" ht="11.25" customHeight="1" x14ac:dyDescent="0.25">
      <c r="A53" s="188"/>
      <c r="B53" s="188"/>
      <c r="C53" s="188"/>
      <c r="D53" s="188"/>
      <c r="E53" s="188"/>
      <c r="F53" s="188"/>
      <c r="G53" s="188"/>
      <c r="H53" s="188"/>
      <c r="I53" s="188"/>
      <c r="J53" s="188"/>
      <c r="K53" s="188"/>
      <c r="L53" s="188"/>
      <c r="M53" s="188"/>
      <c r="N53" s="188"/>
      <c r="O53" s="188"/>
      <c r="P53" s="188"/>
      <c r="Q53" s="188"/>
      <c r="R53" s="188"/>
      <c r="S53" s="188"/>
      <c r="T53" s="188"/>
      <c r="U53" s="188"/>
      <c r="V53" s="188"/>
      <c r="W53" s="188"/>
      <c r="X53" s="188"/>
    </row>
    <row r="54" spans="1:24" ht="11.25" customHeight="1" x14ac:dyDescent="0.25">
      <c r="A54" s="95" t="s">
        <v>175</v>
      </c>
      <c r="I54" s="95" t="s">
        <v>175</v>
      </c>
      <c r="Q54" s="95" t="s">
        <v>175</v>
      </c>
    </row>
    <row r="55" spans="1:24" ht="11.25" customHeight="1" x14ac:dyDescent="0.25">
      <c r="A55" s="98"/>
      <c r="I55" s="98"/>
      <c r="Q55" s="98"/>
    </row>
    <row r="56" spans="1:24" ht="11.25" customHeight="1" x14ac:dyDescent="0.25">
      <c r="A56" s="99" t="s">
        <v>247</v>
      </c>
      <c r="I56" s="99" t="s">
        <v>247</v>
      </c>
      <c r="Q56" s="99" t="s">
        <v>247</v>
      </c>
    </row>
  </sheetData>
  <sheetProtection algorithmName="SHA-512" hashValue="QLdXhgw3ixFOhON+wmzVOerzDXiIpU43fwjckRFtPwyVYg6m4M5nvRJweYa50x0aDjDkO41nwS72fA4tn9OJxA==" saltValue="iDywcvNNYMw9jOFjwzZwdA==" spinCount="100000" sheet="1" objects="1" scenarios="1"/>
  <mergeCells count="2">
    <mergeCell ref="T9:U9"/>
    <mergeCell ref="V9:W9"/>
  </mergeCells>
  <pageMargins left="0.7" right="0.7" top="0.75" bottom="0.75" header="0.3" footer="0.3"/>
  <pageSetup paperSize="9" orientation="portrait" r:id="rId1"/>
  <headerFooter>
    <oddHeader xml:space="preserve">&amp;L&amp;"Arial,Fet"&amp;14Vattenavrinning &amp;R&amp;"Arial,Fet"&amp;6 Alla priser per styck
Alla priser är fritt Kalix exklusive MOMS
Fraktkostnad tillkommer
</oddHeader>
    <oddFooter>&amp;L&amp;G&amp;C&amp;"Arial,Kursiv"&amp;8Kundtjänst 0923 - 79850
order@kami.se
&amp;P&amp;R&amp;"Arial,Kursiv"&amp;8&amp;F</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1"/>
  <sheetViews>
    <sheetView showGridLines="0" view="pageLayout" zoomScaleNormal="100" workbookViewId="0">
      <selection activeCell="B12" sqref="B12"/>
    </sheetView>
  </sheetViews>
  <sheetFormatPr defaultRowHeight="12.75" x14ac:dyDescent="0.2"/>
  <cols>
    <col min="1" max="1" width="21.85546875" style="3" customWidth="1"/>
    <col min="2" max="2" width="57.85546875" style="3" customWidth="1"/>
    <col min="3" max="16384" width="9.140625" style="3"/>
  </cols>
  <sheetData>
    <row r="1" spans="1:2" ht="15" x14ac:dyDescent="0.25">
      <c r="A1" s="100" t="s">
        <v>157</v>
      </c>
    </row>
    <row r="2" spans="1:2" ht="15" x14ac:dyDescent="0.25">
      <c r="A2" s="101"/>
    </row>
    <row r="3" spans="1:2" s="103" customFormat="1" ht="78.75" customHeight="1" x14ac:dyDescent="0.2">
      <c r="A3" s="102" t="s">
        <v>158</v>
      </c>
      <c r="B3" s="104" t="s">
        <v>344</v>
      </c>
    </row>
    <row r="4" spans="1:2" s="103" customFormat="1" x14ac:dyDescent="0.2">
      <c r="A4" s="104"/>
    </row>
    <row r="5" spans="1:2" s="103" customFormat="1" ht="38.25" x14ac:dyDescent="0.2">
      <c r="A5" s="104" t="s">
        <v>159</v>
      </c>
      <c r="B5" s="104" t="s">
        <v>389</v>
      </c>
    </row>
    <row r="6" spans="1:2" s="103" customFormat="1" x14ac:dyDescent="0.2">
      <c r="A6" s="104"/>
    </row>
    <row r="7" spans="1:2" s="103" customFormat="1" x14ac:dyDescent="0.2">
      <c r="A7" s="104" t="s">
        <v>160</v>
      </c>
      <c r="B7" s="104" t="s">
        <v>343</v>
      </c>
    </row>
    <row r="8" spans="1:2" s="103" customFormat="1" x14ac:dyDescent="0.2">
      <c r="A8" s="104"/>
    </row>
    <row r="9" spans="1:2" s="103" customFormat="1" ht="25.5" x14ac:dyDescent="0.2">
      <c r="A9" s="104" t="s">
        <v>161</v>
      </c>
      <c r="B9" s="104" t="s">
        <v>166</v>
      </c>
    </row>
    <row r="10" spans="1:2" s="103" customFormat="1" x14ac:dyDescent="0.2">
      <c r="A10" s="104"/>
    </row>
    <row r="11" spans="1:2" s="103" customFormat="1" ht="38.25" x14ac:dyDescent="0.2">
      <c r="A11" s="104" t="s">
        <v>162</v>
      </c>
      <c r="B11" s="102" t="s">
        <v>494</v>
      </c>
    </row>
    <row r="12" spans="1:2" s="103" customFormat="1" x14ac:dyDescent="0.2">
      <c r="A12" s="104"/>
    </row>
    <row r="13" spans="1:2" s="103" customFormat="1" x14ac:dyDescent="0.2">
      <c r="A13" s="104" t="s">
        <v>163</v>
      </c>
      <c r="B13" s="102" t="s">
        <v>164</v>
      </c>
    </row>
    <row r="14" spans="1:2" s="103" customFormat="1" x14ac:dyDescent="0.2">
      <c r="A14" s="104"/>
    </row>
    <row r="15" spans="1:2" s="103" customFormat="1" ht="38.25" x14ac:dyDescent="0.2">
      <c r="A15" s="105" t="s">
        <v>165</v>
      </c>
      <c r="B15" s="102" t="s">
        <v>345</v>
      </c>
    </row>
    <row r="16" spans="1:2" s="103" customFormat="1" x14ac:dyDescent="0.2">
      <c r="A16" s="104"/>
    </row>
    <row r="17" spans="1:2" s="103" customFormat="1" x14ac:dyDescent="0.2"/>
    <row r="18" spans="1:2" s="103" customFormat="1" x14ac:dyDescent="0.2">
      <c r="B18" s="230"/>
    </row>
    <row r="19" spans="1:2" s="103" customFormat="1" x14ac:dyDescent="0.2">
      <c r="B19" s="230"/>
    </row>
    <row r="20" spans="1:2" s="103" customFormat="1" x14ac:dyDescent="0.2">
      <c r="B20" s="230"/>
    </row>
    <row r="21" spans="1:2" s="103" customFormat="1" x14ac:dyDescent="0.2">
      <c r="B21" s="230"/>
    </row>
    <row r="22" spans="1:2" s="103" customFormat="1" x14ac:dyDescent="0.2"/>
    <row r="23" spans="1:2" s="103" customFormat="1" x14ac:dyDescent="0.2"/>
    <row r="24" spans="1:2" s="103" customFormat="1" x14ac:dyDescent="0.2"/>
    <row r="25" spans="1:2" s="103" customFormat="1" x14ac:dyDescent="0.2"/>
    <row r="26" spans="1:2" s="103" customFormat="1" ht="47.25" customHeight="1" x14ac:dyDescent="0.2">
      <c r="A26" s="281" t="s">
        <v>176</v>
      </c>
      <c r="B26" s="281"/>
    </row>
    <row r="27" spans="1:2" s="103" customFormat="1" x14ac:dyDescent="0.2"/>
    <row r="28" spans="1:2" s="103" customFormat="1" x14ac:dyDescent="0.2"/>
    <row r="29" spans="1:2" s="103" customFormat="1" x14ac:dyDescent="0.2"/>
    <row r="30" spans="1:2" s="103" customFormat="1" x14ac:dyDescent="0.2"/>
    <row r="31" spans="1:2" s="103" customFormat="1" x14ac:dyDescent="0.2"/>
  </sheetData>
  <sheetProtection algorithmName="SHA-512" hashValue="WXHZPfhRzzaC0CcveXNhmvBJfyK3il2D5KTJAEwKiEScPokrvS0tUXixQiipkSM9DD0URdY9XWswNFdRgywPCw==" saltValue="2h2BdeOqe6XLQ6u7jjg3mA==" spinCount="100000" sheet="1" objects="1" scenarios="1"/>
  <mergeCells count="1">
    <mergeCell ref="A26:B26"/>
  </mergeCells>
  <pageMargins left="0.7" right="0.7" top="0.75" bottom="0.75" header="0.3" footer="0.3"/>
  <pageSetup paperSize="9" orientation="portrait" r:id="rId1"/>
  <headerFooter>
    <oddFooter>&amp;L&amp;G&amp;C&amp;"Arial,Kursiv"&amp;8Kundservice 0923 - 79850
order@kami.se
&amp;P&amp;R&amp;"Arial,Kursiv"&amp;8&amp;F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01"/>
  <sheetViews>
    <sheetView showGridLines="0" zoomScaleNormal="100" workbookViewId="0">
      <pane ySplit="6" topLeftCell="A7" activePane="bottomLeft" state="frozen"/>
      <selection pane="bottomLeft" activeCell="M160" sqref="M160"/>
    </sheetView>
  </sheetViews>
  <sheetFormatPr defaultRowHeight="15" x14ac:dyDescent="0.25"/>
  <cols>
    <col min="1" max="1" width="34.7109375" style="115" customWidth="1"/>
    <col min="2" max="2" width="12.5703125" style="115" customWidth="1"/>
    <col min="3" max="3" width="9.140625" style="137"/>
    <col min="4" max="4" width="10.42578125" style="115" customWidth="1"/>
    <col min="5" max="5" width="23.140625" style="115" customWidth="1"/>
    <col min="6" max="6" width="9.5703125" style="115" customWidth="1"/>
    <col min="7" max="7" width="12.7109375" style="135" bestFit="1" customWidth="1"/>
    <col min="8" max="8" width="12.42578125" style="115" customWidth="1"/>
    <col min="9" max="9" width="9.28515625" style="115" bestFit="1" customWidth="1"/>
    <col min="10" max="10" width="11" style="116" customWidth="1"/>
    <col min="11" max="12" width="9.5703125" style="115" bestFit="1" customWidth="1"/>
    <col min="13" max="16384" width="9.140625" style="115"/>
  </cols>
  <sheetData>
    <row r="1" spans="1:18" ht="30.75" x14ac:dyDescent="0.25">
      <c r="A1" s="114" t="s">
        <v>184</v>
      </c>
      <c r="B1" s="114" t="s">
        <v>185</v>
      </c>
      <c r="C1" s="290" t="s">
        <v>186</v>
      </c>
      <c r="D1" s="291"/>
      <c r="E1" s="114" t="s">
        <v>183</v>
      </c>
      <c r="F1" s="286" t="s">
        <v>172</v>
      </c>
      <c r="G1" s="287"/>
    </row>
    <row r="2" spans="1:18" x14ac:dyDescent="0.25">
      <c r="A2" s="117">
        <v>0</v>
      </c>
      <c r="B2" s="117">
        <v>0</v>
      </c>
      <c r="C2" s="283">
        <v>0</v>
      </c>
      <c r="D2" s="292"/>
      <c r="E2" s="118">
        <v>0</v>
      </c>
      <c r="F2" s="288">
        <v>0</v>
      </c>
      <c r="G2" s="289"/>
    </row>
    <row r="3" spans="1:18" ht="9.75" customHeight="1" x14ac:dyDescent="0.25">
      <c r="A3" s="119"/>
      <c r="B3" s="119"/>
      <c r="C3" s="119"/>
      <c r="D3" s="119"/>
      <c r="E3" s="119"/>
      <c r="F3" s="120"/>
      <c r="G3" s="121"/>
    </row>
    <row r="4" spans="1:18" x14ac:dyDescent="0.2">
      <c r="A4" s="114" t="s">
        <v>80</v>
      </c>
      <c r="B4" s="282" t="s">
        <v>81</v>
      </c>
      <c r="C4" s="282"/>
      <c r="D4" s="122" t="s">
        <v>82</v>
      </c>
      <c r="E4" s="122"/>
      <c r="F4" s="122" t="s">
        <v>181</v>
      </c>
      <c r="G4" s="123"/>
    </row>
    <row r="5" spans="1:18" ht="15" customHeight="1" x14ac:dyDescent="0.2">
      <c r="A5" s="117">
        <v>0</v>
      </c>
      <c r="B5" s="283">
        <v>0</v>
      </c>
      <c r="C5" s="284"/>
      <c r="D5" s="283">
        <v>0</v>
      </c>
      <c r="E5" s="285"/>
      <c r="F5" s="283">
        <v>0</v>
      </c>
      <c r="G5" s="284"/>
    </row>
    <row r="6" spans="1:18" x14ac:dyDescent="0.25">
      <c r="A6" s="124" t="s">
        <v>192</v>
      </c>
      <c r="B6" s="124"/>
      <c r="C6" s="124"/>
      <c r="D6" s="124"/>
      <c r="E6" s="124"/>
      <c r="F6" s="125"/>
      <c r="G6" s="126"/>
    </row>
    <row r="7" spans="1:18" x14ac:dyDescent="0.2">
      <c r="A7" s="178" t="s">
        <v>83</v>
      </c>
      <c r="B7" s="127" t="s">
        <v>84</v>
      </c>
      <c r="C7" s="128" t="s">
        <v>85</v>
      </c>
      <c r="D7" s="129" t="s">
        <v>86</v>
      </c>
      <c r="E7" s="129" t="s">
        <v>87</v>
      </c>
      <c r="F7" s="129" t="s">
        <v>88</v>
      </c>
      <c r="G7" s="130" t="s">
        <v>191</v>
      </c>
    </row>
    <row r="8" spans="1:18" ht="15.75" x14ac:dyDescent="0.25">
      <c r="A8" s="131" t="s">
        <v>89</v>
      </c>
      <c r="B8" s="132"/>
      <c r="C8" s="133"/>
      <c r="D8" s="134"/>
      <c r="E8" s="134"/>
      <c r="F8" s="134"/>
    </row>
    <row r="9" spans="1:18" ht="12.75" x14ac:dyDescent="0.2">
      <c r="A9" s="136" t="s">
        <v>90</v>
      </c>
      <c r="B9" s="113" t="s">
        <v>282</v>
      </c>
      <c r="C9" s="232">
        <v>195.8</v>
      </c>
      <c r="D9" s="116">
        <f>((-C9*A2)+C9)</f>
        <v>195.8</v>
      </c>
      <c r="E9" s="116">
        <f>(-D9*$C$2)+D9</f>
        <v>195.8</v>
      </c>
      <c r="F9" s="138">
        <f>$A$5</f>
        <v>0</v>
      </c>
      <c r="G9" s="139">
        <f>(E9*F9)+E9</f>
        <v>195.8</v>
      </c>
      <c r="H9" s="233"/>
      <c r="J9" s="146"/>
      <c r="L9" s="116"/>
      <c r="P9" s="161"/>
      <c r="Q9" s="159"/>
      <c r="R9" s="116"/>
    </row>
    <row r="10" spans="1:18" ht="12.75" x14ac:dyDescent="0.2">
      <c r="A10" s="136" t="s">
        <v>91</v>
      </c>
      <c r="B10" s="113" t="s">
        <v>283</v>
      </c>
      <c r="C10" s="232">
        <v>164</v>
      </c>
      <c r="D10" s="116">
        <f>(-C10*A2)+C10</f>
        <v>164</v>
      </c>
      <c r="E10" s="116">
        <f>(-D10*$C$2)+D10</f>
        <v>164</v>
      </c>
      <c r="F10" s="138">
        <f>$A$5</f>
        <v>0</v>
      </c>
      <c r="G10" s="139">
        <f t="shared" ref="G10:G27" si="0">(E10*F10)+E10</f>
        <v>164</v>
      </c>
      <c r="J10" s="146"/>
      <c r="L10" s="116"/>
      <c r="P10" s="161"/>
      <c r="Q10" s="159"/>
    </row>
    <row r="11" spans="1:18" ht="12.75" x14ac:dyDescent="0.2">
      <c r="A11" s="140" t="s">
        <v>466</v>
      </c>
      <c r="B11" s="141" t="s">
        <v>284</v>
      </c>
      <c r="C11" s="246">
        <v>123.6</v>
      </c>
      <c r="D11" s="143">
        <f>(-C11*A2)+C11</f>
        <v>123.6</v>
      </c>
      <c r="E11" s="143">
        <f>(-D11*$C$2)+D11</f>
        <v>123.6</v>
      </c>
      <c r="F11" s="124">
        <f>$A$5</f>
        <v>0</v>
      </c>
      <c r="G11" s="144">
        <f t="shared" si="0"/>
        <v>123.6</v>
      </c>
      <c r="J11" s="146"/>
      <c r="L11" s="116"/>
      <c r="P11" s="161"/>
      <c r="Q11" s="159"/>
    </row>
    <row r="12" spans="1:18" ht="12.75" x14ac:dyDescent="0.2">
      <c r="A12" s="136"/>
      <c r="B12" s="145"/>
      <c r="C12" s="161"/>
      <c r="D12" s="116"/>
      <c r="E12" s="116"/>
      <c r="F12" s="138"/>
      <c r="G12" s="139"/>
      <c r="J12" s="146"/>
      <c r="L12" s="116"/>
      <c r="P12" s="161"/>
      <c r="Q12" s="159"/>
    </row>
    <row r="13" spans="1:18" ht="12.75" x14ac:dyDescent="0.2">
      <c r="A13" s="147" t="s">
        <v>92</v>
      </c>
      <c r="B13" s="113"/>
      <c r="C13" s="232"/>
      <c r="D13" s="116"/>
      <c r="E13" s="116"/>
      <c r="F13" s="138"/>
      <c r="G13" s="139"/>
      <c r="J13" s="146"/>
      <c r="L13" s="116"/>
      <c r="P13" s="161"/>
      <c r="Q13" s="159"/>
    </row>
    <row r="14" spans="1:18" ht="12.75" x14ac:dyDescent="0.2">
      <c r="A14" s="136" t="s">
        <v>93</v>
      </c>
      <c r="B14" s="113" t="s">
        <v>285</v>
      </c>
      <c r="C14" s="232">
        <v>205</v>
      </c>
      <c r="D14" s="116">
        <f>(-C14*A2)+C14</f>
        <v>205</v>
      </c>
      <c r="E14" s="116">
        <f>(-D14*$C$2)+D14</f>
        <v>205</v>
      </c>
      <c r="F14" s="138">
        <f>$A$5</f>
        <v>0</v>
      </c>
      <c r="G14" s="139">
        <f t="shared" si="0"/>
        <v>205</v>
      </c>
      <c r="J14" s="146"/>
      <c r="L14" s="116"/>
      <c r="P14" s="161"/>
      <c r="Q14" s="159"/>
    </row>
    <row r="15" spans="1:18" ht="12.75" x14ac:dyDescent="0.2">
      <c r="A15" s="136" t="s">
        <v>94</v>
      </c>
      <c r="B15" s="113" t="s">
        <v>286</v>
      </c>
      <c r="C15" s="232">
        <v>173</v>
      </c>
      <c r="D15" s="116">
        <f>(-C15*A2)+C15</f>
        <v>173</v>
      </c>
      <c r="E15" s="116">
        <f>(-D15*$C$2)+D15</f>
        <v>173</v>
      </c>
      <c r="F15" s="138">
        <f>$A$5</f>
        <v>0</v>
      </c>
      <c r="G15" s="139">
        <f t="shared" si="0"/>
        <v>173</v>
      </c>
      <c r="J15" s="146"/>
      <c r="L15" s="116"/>
      <c r="P15" s="161"/>
      <c r="Q15" s="159"/>
    </row>
    <row r="16" spans="1:18" ht="12.75" x14ac:dyDescent="0.2">
      <c r="A16" s="140" t="s">
        <v>465</v>
      </c>
      <c r="B16" s="148" t="s">
        <v>287</v>
      </c>
      <c r="C16" s="246">
        <v>140.19999999999999</v>
      </c>
      <c r="D16" s="143">
        <f>(-C16*A2)+C16</f>
        <v>140.19999999999999</v>
      </c>
      <c r="E16" s="143">
        <f>(-D16*$C$2)+D16</f>
        <v>140.19999999999999</v>
      </c>
      <c r="F16" s="124">
        <f>$A$5</f>
        <v>0</v>
      </c>
      <c r="G16" s="144">
        <f t="shared" si="0"/>
        <v>140.19999999999999</v>
      </c>
      <c r="J16" s="146"/>
      <c r="L16" s="116"/>
      <c r="P16" s="161"/>
      <c r="Q16" s="159"/>
    </row>
    <row r="17" spans="1:17" ht="12.75" x14ac:dyDescent="0.2">
      <c r="A17" s="136"/>
      <c r="B17" s="145"/>
      <c r="C17" s="161"/>
      <c r="D17" s="116"/>
      <c r="E17" s="116"/>
      <c r="F17" s="138"/>
      <c r="G17" s="139"/>
      <c r="J17" s="146"/>
      <c r="L17" s="116"/>
      <c r="P17" s="161"/>
      <c r="Q17" s="159"/>
    </row>
    <row r="18" spans="1:17" ht="12.75" x14ac:dyDescent="0.2">
      <c r="A18" s="149"/>
      <c r="B18" s="113"/>
      <c r="C18" s="232"/>
      <c r="D18" s="116"/>
      <c r="E18" s="116"/>
      <c r="F18" s="138"/>
      <c r="G18" s="139"/>
      <c r="J18" s="146"/>
      <c r="L18" s="116"/>
      <c r="P18" s="161"/>
      <c r="Q18" s="159"/>
    </row>
    <row r="19" spans="1:17" ht="12.75" x14ac:dyDescent="0.2">
      <c r="A19" s="150"/>
      <c r="B19" s="141"/>
      <c r="C19" s="246"/>
      <c r="D19" s="143"/>
      <c r="E19" s="143"/>
      <c r="F19" s="124"/>
      <c r="G19" s="144"/>
      <c r="J19" s="146"/>
      <c r="L19" s="116"/>
      <c r="P19" s="161"/>
      <c r="Q19" s="159"/>
    </row>
    <row r="20" spans="1:17" ht="12.75" x14ac:dyDescent="0.2">
      <c r="A20" s="136"/>
      <c r="B20" s="145"/>
      <c r="C20" s="161"/>
      <c r="D20" s="116"/>
      <c r="E20" s="116"/>
      <c r="F20" s="138"/>
      <c r="G20" s="139"/>
      <c r="J20" s="146"/>
      <c r="L20" s="116"/>
      <c r="P20" s="161"/>
      <c r="Q20" s="159"/>
    </row>
    <row r="21" spans="1:17" ht="12.75" x14ac:dyDescent="0.2">
      <c r="A21" s="149" t="s">
        <v>95</v>
      </c>
      <c r="B21" s="113"/>
      <c r="C21" s="232"/>
      <c r="D21" s="116"/>
      <c r="E21" s="116"/>
      <c r="F21" s="138"/>
      <c r="G21" s="139"/>
      <c r="J21" s="146"/>
      <c r="L21" s="116"/>
      <c r="P21" s="161"/>
      <c r="Q21" s="159"/>
    </row>
    <row r="22" spans="1:17" ht="12.75" x14ac:dyDescent="0.2">
      <c r="A22" s="150" t="s">
        <v>96</v>
      </c>
      <c r="B22" s="141" t="s">
        <v>288</v>
      </c>
      <c r="C22" s="246">
        <v>266.5</v>
      </c>
      <c r="D22" s="143">
        <f>(-C22*A2)+C22</f>
        <v>266.5</v>
      </c>
      <c r="E22" s="143">
        <f>(-D22*$C$2)+D22</f>
        <v>266.5</v>
      </c>
      <c r="F22" s="124">
        <f>$A$5</f>
        <v>0</v>
      </c>
      <c r="G22" s="144">
        <f t="shared" si="0"/>
        <v>266.5</v>
      </c>
      <c r="J22" s="146"/>
      <c r="L22" s="116"/>
      <c r="P22" s="161"/>
      <c r="Q22" s="159"/>
    </row>
    <row r="23" spans="1:17" ht="12.75" x14ac:dyDescent="0.2">
      <c r="A23" s="149" t="s">
        <v>97</v>
      </c>
      <c r="B23" s="113"/>
      <c r="C23" s="232"/>
      <c r="D23" s="116"/>
      <c r="E23" s="116"/>
      <c r="F23" s="138"/>
      <c r="G23" s="139"/>
      <c r="J23" s="146"/>
      <c r="L23" s="116"/>
      <c r="P23" s="161"/>
      <c r="Q23" s="159"/>
    </row>
    <row r="24" spans="1:17" ht="12.75" x14ac:dyDescent="0.2">
      <c r="A24" s="150" t="s">
        <v>98</v>
      </c>
      <c r="B24" s="141" t="s">
        <v>290</v>
      </c>
      <c r="C24" s="246">
        <v>193.7</v>
      </c>
      <c r="D24" s="143">
        <f>(-C24*A2)+C24</f>
        <v>193.7</v>
      </c>
      <c r="E24" s="143">
        <f>(-D24*$C$2)+D24</f>
        <v>193.7</v>
      </c>
      <c r="F24" s="124">
        <f>$A$5</f>
        <v>0</v>
      </c>
      <c r="G24" s="144">
        <f t="shared" si="0"/>
        <v>193.7</v>
      </c>
      <c r="J24" s="146"/>
      <c r="L24" s="116"/>
      <c r="P24" s="161"/>
      <c r="Q24" s="159"/>
    </row>
    <row r="25" spans="1:17" ht="12.75" x14ac:dyDescent="0.2">
      <c r="A25" s="149" t="s">
        <v>275</v>
      </c>
      <c r="B25" s="145"/>
      <c r="C25" s="161"/>
      <c r="D25" s="159"/>
      <c r="E25" s="159"/>
      <c r="F25" s="134"/>
      <c r="G25" s="151"/>
      <c r="J25" s="146"/>
      <c r="L25" s="116"/>
      <c r="P25" s="161"/>
      <c r="Q25" s="159"/>
    </row>
    <row r="26" spans="1:17" ht="12.75" x14ac:dyDescent="0.2">
      <c r="A26" s="207" t="s">
        <v>274</v>
      </c>
      <c r="B26" s="145">
        <v>302015</v>
      </c>
      <c r="C26" s="161">
        <v>86</v>
      </c>
      <c r="D26" s="159">
        <f>(-C26*$A$2)+C26</f>
        <v>86</v>
      </c>
      <c r="E26" s="159">
        <f>(-D26*$C$2)+D26</f>
        <v>86</v>
      </c>
      <c r="F26" s="134">
        <f>$A$5</f>
        <v>0</v>
      </c>
      <c r="G26" s="151">
        <f t="shared" si="0"/>
        <v>86</v>
      </c>
      <c r="J26" s="146"/>
      <c r="L26" s="116"/>
      <c r="P26" s="161"/>
      <c r="Q26" s="159"/>
    </row>
    <row r="27" spans="1:17" ht="12.75" x14ac:dyDescent="0.2">
      <c r="A27" s="207" t="s">
        <v>273</v>
      </c>
      <c r="B27" s="145">
        <v>302010</v>
      </c>
      <c r="C27" s="161">
        <v>92.7</v>
      </c>
      <c r="D27" s="159">
        <f>(-C27*$A$2)+C27</f>
        <v>92.7</v>
      </c>
      <c r="E27" s="159">
        <f>(-D27*$C$2)+D27</f>
        <v>92.7</v>
      </c>
      <c r="F27" s="134">
        <f>$A$5</f>
        <v>0</v>
      </c>
      <c r="G27" s="151">
        <f t="shared" si="0"/>
        <v>92.7</v>
      </c>
      <c r="J27" s="146"/>
      <c r="L27" s="116"/>
      <c r="P27" s="161"/>
      <c r="Q27" s="159"/>
    </row>
    <row r="28" spans="1:17" ht="12.75" x14ac:dyDescent="0.2">
      <c r="A28" s="212" t="s">
        <v>329</v>
      </c>
      <c r="B28" s="145">
        <v>302418</v>
      </c>
      <c r="C28" s="161">
        <v>92.7</v>
      </c>
      <c r="D28" s="159">
        <f>(-C28*$A$2)+C28</f>
        <v>92.7</v>
      </c>
      <c r="E28" s="159">
        <f t="shared" ref="E28:E32" si="1">(-D28*$C$2)+D28</f>
        <v>92.7</v>
      </c>
      <c r="F28" s="134">
        <f>$A$5</f>
        <v>0</v>
      </c>
      <c r="G28" s="151">
        <f t="shared" ref="G28:G32" si="2">(E28*F28)+E28</f>
        <v>92.7</v>
      </c>
      <c r="J28" s="146"/>
      <c r="L28" s="116"/>
      <c r="P28" s="161"/>
      <c r="Q28" s="159"/>
    </row>
    <row r="29" spans="1:17" ht="12.75" x14ac:dyDescent="0.2">
      <c r="A29" s="212" t="s">
        <v>330</v>
      </c>
      <c r="B29" s="145">
        <v>302740</v>
      </c>
      <c r="C29" s="161">
        <v>92.7</v>
      </c>
      <c r="D29" s="159">
        <f t="shared" ref="D29" si="3">(-C29*$A$2)+C29</f>
        <v>92.7</v>
      </c>
      <c r="E29" s="159">
        <f t="shared" si="1"/>
        <v>92.7</v>
      </c>
      <c r="F29" s="134">
        <f t="shared" ref="F29" si="4">$A$5</f>
        <v>0</v>
      </c>
      <c r="G29" s="151">
        <f t="shared" si="2"/>
        <v>92.7</v>
      </c>
      <c r="J29" s="146"/>
      <c r="L29" s="116"/>
      <c r="P29" s="161"/>
      <c r="Q29" s="159"/>
    </row>
    <row r="30" spans="1:17" ht="12.75" x14ac:dyDescent="0.2">
      <c r="A30" s="213"/>
      <c r="B30" s="141"/>
      <c r="C30" s="246"/>
      <c r="D30" s="143"/>
      <c r="E30" s="143"/>
      <c r="F30" s="124"/>
      <c r="G30" s="144"/>
      <c r="J30" s="146"/>
      <c r="L30" s="116"/>
      <c r="P30" s="161"/>
      <c r="Q30" s="159"/>
    </row>
    <row r="31" spans="1:17" ht="12.75" x14ac:dyDescent="0.2">
      <c r="A31" s="149" t="s">
        <v>276</v>
      </c>
      <c r="B31" s="145"/>
      <c r="C31" s="161"/>
      <c r="D31" s="159"/>
      <c r="E31" s="159"/>
      <c r="F31" s="134"/>
      <c r="G31" s="151"/>
      <c r="J31" s="146"/>
      <c r="L31" s="116"/>
      <c r="P31" s="161"/>
      <c r="Q31" s="159"/>
    </row>
    <row r="32" spans="1:17" ht="12.75" x14ac:dyDescent="0.2">
      <c r="A32" s="208" t="s">
        <v>274</v>
      </c>
      <c r="B32" s="141">
        <v>302115</v>
      </c>
      <c r="C32" s="246">
        <v>105</v>
      </c>
      <c r="D32" s="143">
        <f t="shared" ref="D32" si="5">(-C32*$A$2)+C32</f>
        <v>105</v>
      </c>
      <c r="E32" s="143">
        <f t="shared" si="1"/>
        <v>105</v>
      </c>
      <c r="F32" s="124">
        <f t="shared" ref="F32" si="6">$A$5</f>
        <v>0</v>
      </c>
      <c r="G32" s="144">
        <f t="shared" si="2"/>
        <v>105</v>
      </c>
      <c r="J32" s="146"/>
      <c r="L32" s="116"/>
      <c r="P32" s="161"/>
      <c r="Q32" s="159"/>
    </row>
    <row r="33" spans="1:17" ht="12.75" x14ac:dyDescent="0.2">
      <c r="A33" s="149" t="s">
        <v>277</v>
      </c>
      <c r="B33" s="145"/>
      <c r="C33" s="161"/>
      <c r="D33" s="159"/>
      <c r="E33" s="159"/>
      <c r="F33" s="134"/>
      <c r="G33" s="151"/>
      <c r="J33" s="146"/>
      <c r="L33" s="116"/>
      <c r="P33" s="161"/>
      <c r="Q33" s="159"/>
    </row>
    <row r="34" spans="1:17" ht="12.75" x14ac:dyDescent="0.2">
      <c r="A34" s="207" t="s">
        <v>274</v>
      </c>
      <c r="B34" s="145">
        <v>312015</v>
      </c>
      <c r="C34" s="161">
        <v>86</v>
      </c>
      <c r="D34" s="159">
        <f>(-C34*$A$2)+C34</f>
        <v>86</v>
      </c>
      <c r="E34" s="159">
        <f>(-D34*$C$2)+D34</f>
        <v>86</v>
      </c>
      <c r="F34" s="134">
        <f>$A$5</f>
        <v>0</v>
      </c>
      <c r="G34" s="151">
        <f t="shared" ref="G34:G36" si="7">(E34*F34)+E34</f>
        <v>86</v>
      </c>
      <c r="J34" s="146"/>
      <c r="L34" s="116"/>
      <c r="P34" s="161"/>
      <c r="Q34" s="159"/>
    </row>
    <row r="35" spans="1:17" ht="12.75" x14ac:dyDescent="0.2">
      <c r="A35" s="207" t="s">
        <v>273</v>
      </c>
      <c r="B35" s="145">
        <v>312010</v>
      </c>
      <c r="C35" s="161">
        <v>92.7</v>
      </c>
      <c r="D35" s="159">
        <f>(-C35*$A$2)+C35</f>
        <v>92.7</v>
      </c>
      <c r="E35" s="159">
        <f>(-D35*$C$2)+D35</f>
        <v>92.7</v>
      </c>
      <c r="F35" s="134">
        <f>$A$5</f>
        <v>0</v>
      </c>
      <c r="G35" s="151">
        <f t="shared" si="7"/>
        <v>92.7</v>
      </c>
      <c r="J35" s="146"/>
      <c r="L35" s="116"/>
      <c r="P35" s="161"/>
      <c r="Q35" s="159"/>
    </row>
    <row r="36" spans="1:17" ht="12.75" x14ac:dyDescent="0.2">
      <c r="A36" s="212" t="s">
        <v>329</v>
      </c>
      <c r="B36" s="145">
        <v>312418</v>
      </c>
      <c r="C36" s="161">
        <v>92.7</v>
      </c>
      <c r="D36" s="159">
        <f>(-C36*$A$2)+C36</f>
        <v>92.7</v>
      </c>
      <c r="E36" s="159">
        <f t="shared" ref="E36" si="8">(-D36*$C$2)+D36</f>
        <v>92.7</v>
      </c>
      <c r="F36" s="134">
        <f>$A$5</f>
        <v>0</v>
      </c>
      <c r="G36" s="151">
        <f t="shared" si="7"/>
        <v>92.7</v>
      </c>
      <c r="J36" s="146"/>
      <c r="L36" s="116"/>
      <c r="P36" s="161"/>
      <c r="Q36" s="159"/>
    </row>
    <row r="37" spans="1:17" ht="12.75" x14ac:dyDescent="0.2">
      <c r="A37" s="212" t="s">
        <v>330</v>
      </c>
      <c r="B37" s="145">
        <v>312740</v>
      </c>
      <c r="C37" s="161">
        <v>92.7</v>
      </c>
      <c r="D37" s="159">
        <f t="shared" ref="D37" si="9">(-C37*$A$2)+C37</f>
        <v>92.7</v>
      </c>
      <c r="E37" s="159">
        <f t="shared" ref="E37" si="10">(-D37*$C$2)+D37</f>
        <v>92.7</v>
      </c>
      <c r="F37" s="134">
        <f t="shared" ref="F37:F44" si="11">$A$5</f>
        <v>0</v>
      </c>
      <c r="G37" s="151">
        <f t="shared" ref="G37" si="12">(E37*F37)+E37</f>
        <v>92.7</v>
      </c>
      <c r="J37" s="146"/>
      <c r="L37" s="116"/>
      <c r="P37" s="161"/>
      <c r="Q37" s="159"/>
    </row>
    <row r="38" spans="1:17" ht="12.75" x14ac:dyDescent="0.2">
      <c r="A38" s="213"/>
      <c r="B38" s="148"/>
      <c r="C38" s="246"/>
      <c r="D38" s="143"/>
      <c r="E38" s="143"/>
      <c r="F38" s="124"/>
      <c r="G38" s="144"/>
      <c r="J38" s="146"/>
      <c r="L38" s="116"/>
      <c r="P38" s="161"/>
      <c r="Q38" s="159"/>
    </row>
    <row r="39" spans="1:17" ht="12.75" x14ac:dyDescent="0.2">
      <c r="A39" s="149" t="s">
        <v>304</v>
      </c>
      <c r="B39" s="145"/>
      <c r="C39" s="161"/>
      <c r="D39" s="159"/>
      <c r="E39" s="159"/>
      <c r="F39" s="134"/>
      <c r="G39" s="151"/>
      <c r="J39" s="146"/>
      <c r="L39" s="116"/>
      <c r="P39" s="161"/>
      <c r="Q39" s="159"/>
    </row>
    <row r="40" spans="1:17" ht="12.75" x14ac:dyDescent="0.2">
      <c r="A40" s="167" t="s">
        <v>390</v>
      </c>
      <c r="B40" s="145" t="s">
        <v>392</v>
      </c>
      <c r="C40" s="161">
        <v>193.3</v>
      </c>
      <c r="D40" s="159">
        <f t="shared" ref="D40" si="13">(-C40*$A$2)+C40</f>
        <v>193.3</v>
      </c>
      <c r="E40" s="159">
        <f t="shared" ref="E40" si="14">(-D40*$C$2)+D40</f>
        <v>193.3</v>
      </c>
      <c r="F40" s="134">
        <f t="shared" si="11"/>
        <v>0</v>
      </c>
      <c r="G40" s="151">
        <f t="shared" ref="G40" si="15">(E40*F40)+E40</f>
        <v>193.3</v>
      </c>
      <c r="H40" s="231"/>
      <c r="J40" s="146"/>
      <c r="L40" s="116"/>
      <c r="P40" s="161"/>
      <c r="Q40" s="159"/>
    </row>
    <row r="41" spans="1:17" ht="12.75" x14ac:dyDescent="0.2">
      <c r="A41" s="240" t="s">
        <v>391</v>
      </c>
      <c r="B41" s="241" t="s">
        <v>393</v>
      </c>
      <c r="C41" s="246"/>
      <c r="D41" s="242">
        <f t="shared" ref="D41" si="16">(-C41*$A$2)+C41</f>
        <v>0</v>
      </c>
      <c r="E41" s="242">
        <f t="shared" ref="E41" si="17">(-D41*$C$2)+D41</f>
        <v>0</v>
      </c>
      <c r="F41" s="243">
        <f t="shared" si="11"/>
        <v>0</v>
      </c>
      <c r="G41" s="244">
        <f t="shared" ref="G41" si="18">(E41*F41)+E41</f>
        <v>0</v>
      </c>
      <c r="J41" s="146"/>
      <c r="L41" s="116"/>
      <c r="P41" s="245"/>
      <c r="Q41" s="159"/>
    </row>
    <row r="42" spans="1:17" ht="12.75" x14ac:dyDescent="0.2">
      <c r="A42" s="136"/>
      <c r="B42" s="141"/>
      <c r="C42" s="246"/>
      <c r="D42" s="143"/>
      <c r="E42" s="143"/>
      <c r="F42" s="124"/>
      <c r="G42" s="144"/>
      <c r="J42" s="146"/>
      <c r="L42" s="116"/>
      <c r="P42" s="161"/>
      <c r="Q42" s="159"/>
    </row>
    <row r="43" spans="1:17" x14ac:dyDescent="0.2">
      <c r="A43" s="131" t="s">
        <v>355</v>
      </c>
      <c r="B43" s="132"/>
      <c r="C43" s="232"/>
      <c r="D43" s="159"/>
      <c r="E43" s="159"/>
      <c r="F43" s="134"/>
      <c r="G43" s="151"/>
      <c r="J43" s="146"/>
      <c r="L43" s="116"/>
      <c r="P43" s="161"/>
      <c r="Q43" s="159"/>
    </row>
    <row r="44" spans="1:17" ht="12.75" x14ac:dyDescent="0.2">
      <c r="A44" s="150" t="s">
        <v>355</v>
      </c>
      <c r="B44" s="141" t="s">
        <v>370</v>
      </c>
      <c r="C44" s="246">
        <v>147.6</v>
      </c>
      <c r="D44" s="143">
        <f t="shared" ref="D44" si="19">(-C44*$A$2)+C44</f>
        <v>147.6</v>
      </c>
      <c r="E44" s="143">
        <f t="shared" ref="E44" si="20">(-D44*$C$2)+D44</f>
        <v>147.6</v>
      </c>
      <c r="F44" s="124">
        <f t="shared" si="11"/>
        <v>0</v>
      </c>
      <c r="G44" s="144">
        <f t="shared" ref="G44" si="21">(E44*F44)+E44</f>
        <v>147.6</v>
      </c>
      <c r="H44" s="231" t="s">
        <v>388</v>
      </c>
      <c r="J44" s="146"/>
      <c r="L44" s="116"/>
      <c r="P44" s="161"/>
      <c r="Q44" s="159"/>
    </row>
    <row r="45" spans="1:17" ht="12.75" x14ac:dyDescent="0.2">
      <c r="A45" s="136"/>
      <c r="B45" s="113"/>
      <c r="C45" s="232"/>
      <c r="D45" s="116"/>
      <c r="E45" s="116"/>
      <c r="F45" s="138"/>
      <c r="G45" s="139"/>
      <c r="J45" s="146"/>
      <c r="L45" s="116"/>
      <c r="Q45" s="116"/>
    </row>
    <row r="46" spans="1:17" ht="12.75" x14ac:dyDescent="0.2">
      <c r="A46" s="167"/>
      <c r="B46" s="145"/>
      <c r="C46" s="161"/>
      <c r="D46" s="159"/>
      <c r="E46" s="159"/>
      <c r="F46" s="134"/>
      <c r="G46" s="151"/>
      <c r="J46" s="146"/>
      <c r="L46" s="116"/>
      <c r="Q46" s="116"/>
    </row>
    <row r="47" spans="1:17" x14ac:dyDescent="0.2">
      <c r="A47" s="152"/>
      <c r="B47" s="153"/>
      <c r="C47" s="235" t="s">
        <v>99</v>
      </c>
      <c r="D47" s="153"/>
      <c r="E47" s="153"/>
      <c r="F47" s="153"/>
      <c r="G47" s="144"/>
      <c r="J47" s="146"/>
      <c r="L47" s="116"/>
      <c r="Q47" s="116"/>
    </row>
    <row r="48" spans="1:17" x14ac:dyDescent="0.2">
      <c r="A48" s="154"/>
      <c r="B48" s="155"/>
      <c r="C48" s="236"/>
      <c r="D48" s="156"/>
      <c r="E48" s="156"/>
      <c r="F48" s="156"/>
      <c r="G48" s="151"/>
      <c r="J48" s="146"/>
      <c r="K48" s="157"/>
      <c r="L48" s="116"/>
      <c r="M48" s="158"/>
      <c r="Q48" s="116"/>
    </row>
    <row r="49" spans="1:17" ht="12.75" x14ac:dyDescent="0.2">
      <c r="A49" s="136" t="s">
        <v>100</v>
      </c>
      <c r="B49" s="113" t="s">
        <v>101</v>
      </c>
      <c r="C49" s="232">
        <v>270</v>
      </c>
      <c r="D49" s="159">
        <f>(-C49*$B$2)+C49</f>
        <v>270</v>
      </c>
      <c r="E49" s="159"/>
      <c r="F49" s="120">
        <f>$B$5</f>
        <v>0</v>
      </c>
      <c r="G49" s="151">
        <f>(D49*F49)+D49</f>
        <v>270</v>
      </c>
      <c r="J49" s="146"/>
      <c r="K49" s="161"/>
      <c r="L49" s="116"/>
      <c r="M49" s="158"/>
      <c r="P49" s="161"/>
      <c r="Q49" s="159"/>
    </row>
    <row r="50" spans="1:17" ht="12.75" x14ac:dyDescent="0.2">
      <c r="A50" s="136" t="s">
        <v>102</v>
      </c>
      <c r="B50" s="113" t="s">
        <v>103</v>
      </c>
      <c r="C50" s="232">
        <v>254.7</v>
      </c>
      <c r="D50" s="159">
        <f t="shared" ref="D50:D139" si="22">(-C50*$B$2)+C50</f>
        <v>254.7</v>
      </c>
      <c r="E50" s="159"/>
      <c r="F50" s="120">
        <f t="shared" ref="F50:F139" si="23">$B$5</f>
        <v>0</v>
      </c>
      <c r="G50" s="151">
        <f t="shared" ref="G50:G139" si="24">(D50*F50)+D50</f>
        <v>254.7</v>
      </c>
      <c r="J50" s="146"/>
      <c r="K50" s="161"/>
      <c r="L50" s="116"/>
      <c r="M50" s="158"/>
      <c r="P50" s="161"/>
      <c r="Q50" s="159"/>
    </row>
    <row r="51" spans="1:17" ht="12.75" x14ac:dyDescent="0.2">
      <c r="A51" s="136" t="s">
        <v>467</v>
      </c>
      <c r="B51" s="113" t="s">
        <v>215</v>
      </c>
      <c r="C51" s="232">
        <v>172.6</v>
      </c>
      <c r="D51" s="159">
        <f t="shared" si="22"/>
        <v>172.6</v>
      </c>
      <c r="E51" s="159"/>
      <c r="F51" s="120">
        <f t="shared" si="23"/>
        <v>0</v>
      </c>
      <c r="G51" s="151">
        <f t="shared" si="24"/>
        <v>172.6</v>
      </c>
      <c r="J51" s="146"/>
      <c r="K51" s="161"/>
      <c r="L51" s="116"/>
      <c r="M51" s="158"/>
      <c r="P51" s="161"/>
      <c r="Q51" s="159"/>
    </row>
    <row r="52" spans="1:17" ht="12.75" x14ac:dyDescent="0.2">
      <c r="A52" s="136" t="s">
        <v>308</v>
      </c>
      <c r="B52" s="113" t="s">
        <v>333</v>
      </c>
      <c r="C52" s="232">
        <v>172.6</v>
      </c>
      <c r="D52" s="159">
        <f t="shared" ref="D52" si="25">(-C52*$B$2)+C52</f>
        <v>172.6</v>
      </c>
      <c r="E52" s="159"/>
      <c r="F52" s="120">
        <f t="shared" si="23"/>
        <v>0</v>
      </c>
      <c r="G52" s="151">
        <f t="shared" ref="G52" si="26">(D52*F52)+D52</f>
        <v>172.6</v>
      </c>
      <c r="J52" s="146"/>
      <c r="K52" s="161"/>
      <c r="L52" s="116"/>
      <c r="M52" s="158"/>
      <c r="P52" s="161"/>
      <c r="Q52" s="159"/>
    </row>
    <row r="53" spans="1:17" ht="12.75" x14ac:dyDescent="0.2">
      <c r="A53" s="150" t="s">
        <v>104</v>
      </c>
      <c r="B53" s="141" t="s">
        <v>105</v>
      </c>
      <c r="C53" s="246">
        <v>170.7</v>
      </c>
      <c r="D53" s="143">
        <f t="shared" si="22"/>
        <v>170.7</v>
      </c>
      <c r="E53" s="143"/>
      <c r="F53" s="125">
        <f t="shared" si="23"/>
        <v>0</v>
      </c>
      <c r="G53" s="144">
        <f t="shared" si="24"/>
        <v>170.7</v>
      </c>
      <c r="J53" s="146"/>
      <c r="K53" s="161"/>
      <c r="L53" s="116"/>
      <c r="M53" s="158"/>
      <c r="P53" s="161"/>
      <c r="Q53" s="159"/>
    </row>
    <row r="54" spans="1:17" ht="12.75" x14ac:dyDescent="0.2">
      <c r="A54" s="136"/>
      <c r="B54" s="145"/>
      <c r="C54" s="161"/>
      <c r="D54" s="159"/>
      <c r="E54" s="159"/>
      <c r="F54" s="120"/>
      <c r="G54" s="151"/>
      <c r="J54" s="146"/>
      <c r="K54" s="161"/>
      <c r="L54" s="116"/>
      <c r="M54" s="158"/>
      <c r="P54" s="161"/>
      <c r="Q54" s="159"/>
    </row>
    <row r="55" spans="1:17" ht="12.75" x14ac:dyDescent="0.2">
      <c r="A55" s="136" t="s">
        <v>407</v>
      </c>
      <c r="B55" s="145" t="s">
        <v>415</v>
      </c>
      <c r="C55" s="161">
        <v>180.9</v>
      </c>
      <c r="D55" s="159">
        <f t="shared" ref="D55:D59" si="27">(-C55*$B$2)+C55</f>
        <v>180.9</v>
      </c>
      <c r="E55" s="159"/>
      <c r="F55" s="120">
        <f t="shared" si="23"/>
        <v>0</v>
      </c>
      <c r="G55" s="151">
        <f t="shared" ref="G55:G58" si="28">(D55*F55)+D55</f>
        <v>180.9</v>
      </c>
      <c r="J55" s="146"/>
      <c r="K55" s="161"/>
      <c r="L55" s="116"/>
      <c r="M55" s="158"/>
      <c r="P55" s="161"/>
      <c r="Q55" s="159"/>
    </row>
    <row r="56" spans="1:17" ht="12.75" x14ac:dyDescent="0.2">
      <c r="A56" s="136" t="s">
        <v>413</v>
      </c>
      <c r="B56" s="145" t="s">
        <v>414</v>
      </c>
      <c r="C56" s="161">
        <v>126.7</v>
      </c>
      <c r="D56" s="159">
        <f t="shared" si="27"/>
        <v>126.7</v>
      </c>
      <c r="E56" s="159"/>
      <c r="F56" s="120">
        <f t="shared" si="23"/>
        <v>0</v>
      </c>
      <c r="G56" s="151">
        <f t="shared" si="28"/>
        <v>126.7</v>
      </c>
      <c r="J56" s="146"/>
      <c r="K56" s="161"/>
      <c r="L56" s="116"/>
      <c r="M56" s="158"/>
      <c r="P56" s="161"/>
      <c r="Q56" s="159"/>
    </row>
    <row r="57" spans="1:17" ht="12.75" x14ac:dyDescent="0.2">
      <c r="A57" s="136" t="s">
        <v>456</v>
      </c>
      <c r="B57" s="145" t="s">
        <v>459</v>
      </c>
      <c r="C57" s="161">
        <v>36.299999999999997</v>
      </c>
      <c r="D57" s="159">
        <f t="shared" si="27"/>
        <v>36.299999999999997</v>
      </c>
      <c r="E57" s="159"/>
      <c r="F57" s="120">
        <f t="shared" si="23"/>
        <v>0</v>
      </c>
      <c r="G57" s="151">
        <f t="shared" si="28"/>
        <v>36.299999999999997</v>
      </c>
      <c r="J57" s="146"/>
      <c r="K57" s="161"/>
      <c r="L57" s="116"/>
      <c r="M57" s="158"/>
      <c r="P57" s="161"/>
      <c r="Q57" s="159"/>
    </row>
    <row r="58" spans="1:17" ht="12.75" x14ac:dyDescent="0.2">
      <c r="A58" s="136" t="s">
        <v>457</v>
      </c>
      <c r="B58" s="145" t="s">
        <v>458</v>
      </c>
      <c r="C58" s="161">
        <v>45.4</v>
      </c>
      <c r="D58" s="159">
        <f t="shared" ref="D58" si="29">(-C58*$B$2)+C58</f>
        <v>45.4</v>
      </c>
      <c r="E58" s="159"/>
      <c r="F58" s="120">
        <f t="shared" si="23"/>
        <v>0</v>
      </c>
      <c r="G58" s="151">
        <f t="shared" si="28"/>
        <v>45.4</v>
      </c>
      <c r="J58" s="146"/>
      <c r="K58" s="161"/>
      <c r="L58" s="116"/>
      <c r="M58" s="158"/>
      <c r="P58" s="161"/>
      <c r="Q58" s="159"/>
    </row>
    <row r="59" spans="1:17" ht="12.75" x14ac:dyDescent="0.2">
      <c r="A59" s="136" t="s">
        <v>460</v>
      </c>
      <c r="B59" s="145" t="s">
        <v>461</v>
      </c>
      <c r="C59" s="161">
        <v>112</v>
      </c>
      <c r="D59" s="159">
        <f t="shared" si="27"/>
        <v>112</v>
      </c>
      <c r="E59" s="159"/>
      <c r="F59" s="120">
        <f t="shared" si="23"/>
        <v>0</v>
      </c>
      <c r="G59" s="151">
        <f t="shared" ref="G59" si="30">(D59*F59)+D59</f>
        <v>112</v>
      </c>
      <c r="J59" s="146"/>
      <c r="K59" s="161"/>
      <c r="L59" s="116"/>
      <c r="M59" s="158"/>
      <c r="P59" s="161"/>
      <c r="Q59" s="159"/>
    </row>
    <row r="60" spans="1:17" ht="12.75" x14ac:dyDescent="0.2">
      <c r="A60" s="136" t="s">
        <v>495</v>
      </c>
      <c r="B60" s="113" t="s">
        <v>496</v>
      </c>
      <c r="C60" s="137">
        <v>54</v>
      </c>
      <c r="D60" s="159">
        <f t="shared" ref="D60" si="31">(-C60*$B$2)+C60</f>
        <v>54</v>
      </c>
      <c r="E60" s="159"/>
      <c r="F60" s="120">
        <f t="shared" si="23"/>
        <v>0</v>
      </c>
      <c r="G60" s="151">
        <f t="shared" ref="G60" si="32">(D60*F60)+D60</f>
        <v>54</v>
      </c>
      <c r="J60" s="146"/>
      <c r="K60" s="161"/>
      <c r="L60" s="116"/>
      <c r="M60" s="158"/>
      <c r="P60" s="161"/>
      <c r="Q60" s="159"/>
    </row>
    <row r="61" spans="1:17" ht="12.75" x14ac:dyDescent="0.2">
      <c r="A61" s="150"/>
      <c r="B61" s="141"/>
      <c r="C61" s="246"/>
      <c r="D61" s="143"/>
      <c r="E61" s="143"/>
      <c r="F61" s="125"/>
      <c r="G61" s="144"/>
      <c r="J61" s="146"/>
      <c r="K61" s="161"/>
      <c r="L61" s="116"/>
      <c r="M61" s="158"/>
      <c r="P61" s="161"/>
      <c r="Q61" s="159"/>
    </row>
    <row r="62" spans="1:17" ht="12.75" x14ac:dyDescent="0.2">
      <c r="A62" s="136" t="s">
        <v>106</v>
      </c>
      <c r="B62" s="113" t="s">
        <v>107</v>
      </c>
      <c r="C62" s="232">
        <v>65</v>
      </c>
      <c r="D62" s="159">
        <f t="shared" si="22"/>
        <v>65</v>
      </c>
      <c r="E62" s="159"/>
      <c r="F62" s="120">
        <f t="shared" si="23"/>
        <v>0</v>
      </c>
      <c r="G62" s="151">
        <f t="shared" si="24"/>
        <v>65</v>
      </c>
      <c r="J62" s="146"/>
      <c r="K62" s="161"/>
      <c r="L62" s="116"/>
      <c r="M62" s="158"/>
      <c r="P62" s="161"/>
      <c r="Q62" s="159"/>
    </row>
    <row r="63" spans="1:17" ht="12.75" x14ac:dyDescent="0.2">
      <c r="A63" s="136" t="s">
        <v>108</v>
      </c>
      <c r="B63" s="113" t="s">
        <v>109</v>
      </c>
      <c r="C63" s="232">
        <v>63.4</v>
      </c>
      <c r="D63" s="159">
        <f t="shared" si="22"/>
        <v>63.4</v>
      </c>
      <c r="E63" s="159"/>
      <c r="F63" s="120">
        <f t="shared" si="23"/>
        <v>0</v>
      </c>
      <c r="G63" s="151">
        <f t="shared" si="24"/>
        <v>63.4</v>
      </c>
      <c r="J63" s="146"/>
      <c r="K63" s="161"/>
      <c r="L63" s="116"/>
      <c r="M63" s="158"/>
      <c r="P63" s="161"/>
      <c r="Q63" s="159"/>
    </row>
    <row r="64" spans="1:17" ht="12.75" x14ac:dyDescent="0.2">
      <c r="A64" s="136" t="s">
        <v>468</v>
      </c>
      <c r="B64" s="113" t="s">
        <v>216</v>
      </c>
      <c r="C64" s="232">
        <v>38.299999999999997</v>
      </c>
      <c r="D64" s="159">
        <f t="shared" si="22"/>
        <v>38.299999999999997</v>
      </c>
      <c r="E64" s="159"/>
      <c r="F64" s="120">
        <f t="shared" si="23"/>
        <v>0</v>
      </c>
      <c r="G64" s="151">
        <f t="shared" si="24"/>
        <v>38.299999999999997</v>
      </c>
      <c r="J64" s="146"/>
      <c r="K64" s="161"/>
      <c r="L64" s="116"/>
      <c r="M64" s="158"/>
      <c r="P64" s="161"/>
      <c r="Q64" s="159"/>
    </row>
    <row r="65" spans="1:17" ht="12.75" x14ac:dyDescent="0.2">
      <c r="A65" s="136" t="s">
        <v>309</v>
      </c>
      <c r="B65" s="113" t="s">
        <v>334</v>
      </c>
      <c r="C65" s="232">
        <v>38.299999999999997</v>
      </c>
      <c r="D65" s="159">
        <f t="shared" ref="D65" si="33">(-C65*$B$2)+C65</f>
        <v>38.299999999999997</v>
      </c>
      <c r="E65" s="159"/>
      <c r="F65" s="120">
        <f t="shared" si="23"/>
        <v>0</v>
      </c>
      <c r="G65" s="151">
        <f t="shared" ref="G65" si="34">(D65*F65)+D65</f>
        <v>38.299999999999997</v>
      </c>
      <c r="J65" s="146"/>
      <c r="K65" s="161"/>
      <c r="L65" s="116"/>
      <c r="M65" s="158"/>
      <c r="P65" s="161"/>
      <c r="Q65" s="159"/>
    </row>
    <row r="66" spans="1:17" ht="12.75" x14ac:dyDescent="0.2">
      <c r="A66" s="150" t="s">
        <v>110</v>
      </c>
      <c r="B66" s="141" t="s">
        <v>111</v>
      </c>
      <c r="C66" s="246">
        <v>44</v>
      </c>
      <c r="D66" s="143">
        <f t="shared" si="22"/>
        <v>44</v>
      </c>
      <c r="E66" s="143"/>
      <c r="F66" s="125">
        <f t="shared" si="23"/>
        <v>0</v>
      </c>
      <c r="G66" s="144">
        <f t="shared" si="24"/>
        <v>44</v>
      </c>
      <c r="J66" s="146"/>
      <c r="K66" s="161"/>
      <c r="L66" s="116"/>
      <c r="M66" s="158"/>
      <c r="P66" s="161"/>
      <c r="Q66" s="159"/>
    </row>
    <row r="67" spans="1:17" ht="12.75" x14ac:dyDescent="0.2">
      <c r="A67" s="136"/>
      <c r="B67" s="113"/>
      <c r="C67" s="232"/>
      <c r="D67" s="159"/>
      <c r="E67" s="159"/>
      <c r="F67" s="120"/>
      <c r="G67" s="151"/>
      <c r="J67" s="146"/>
      <c r="K67" s="161"/>
      <c r="L67" s="116"/>
      <c r="M67" s="158"/>
      <c r="P67" s="161"/>
      <c r="Q67" s="159"/>
    </row>
    <row r="68" spans="1:17" ht="12.75" x14ac:dyDescent="0.2">
      <c r="A68" s="136" t="s">
        <v>112</v>
      </c>
      <c r="B68" s="113" t="s">
        <v>113</v>
      </c>
      <c r="C68" s="232">
        <v>212.8</v>
      </c>
      <c r="D68" s="159">
        <f t="shared" si="22"/>
        <v>212.8</v>
      </c>
      <c r="E68" s="159"/>
      <c r="F68" s="120">
        <f t="shared" si="23"/>
        <v>0</v>
      </c>
      <c r="G68" s="151">
        <f t="shared" si="24"/>
        <v>212.8</v>
      </c>
      <c r="J68" s="146"/>
      <c r="K68" s="161"/>
      <c r="L68" s="116"/>
      <c r="M68" s="158"/>
      <c r="P68" s="161"/>
      <c r="Q68" s="159"/>
    </row>
    <row r="69" spans="1:17" ht="12.75" x14ac:dyDescent="0.2">
      <c r="A69" s="136" t="s">
        <v>114</v>
      </c>
      <c r="B69" s="113" t="s">
        <v>115</v>
      </c>
      <c r="C69" s="232">
        <v>199.3</v>
      </c>
      <c r="D69" s="159">
        <f t="shared" si="22"/>
        <v>199.3</v>
      </c>
      <c r="E69" s="159"/>
      <c r="F69" s="120">
        <f t="shared" si="23"/>
        <v>0</v>
      </c>
      <c r="G69" s="151">
        <f t="shared" si="24"/>
        <v>199.3</v>
      </c>
      <c r="J69" s="146"/>
      <c r="K69" s="161"/>
      <c r="L69" s="116"/>
      <c r="M69" s="158"/>
      <c r="P69" s="161"/>
      <c r="Q69" s="159"/>
    </row>
    <row r="70" spans="1:17" ht="12.75" x14ac:dyDescent="0.2">
      <c r="A70" s="136" t="s">
        <v>469</v>
      </c>
      <c r="B70" s="113" t="s">
        <v>217</v>
      </c>
      <c r="C70" s="232">
        <v>99.7</v>
      </c>
      <c r="D70" s="159">
        <f t="shared" si="22"/>
        <v>99.7</v>
      </c>
      <c r="E70" s="159"/>
      <c r="F70" s="120">
        <f t="shared" si="23"/>
        <v>0</v>
      </c>
      <c r="G70" s="151">
        <f t="shared" si="24"/>
        <v>99.7</v>
      </c>
      <c r="J70" s="146"/>
      <c r="K70" s="161"/>
      <c r="L70" s="116"/>
      <c r="M70" s="158"/>
      <c r="P70" s="161"/>
      <c r="Q70" s="159"/>
    </row>
    <row r="71" spans="1:17" ht="12.75" x14ac:dyDescent="0.2">
      <c r="A71" s="136" t="s">
        <v>116</v>
      </c>
      <c r="B71" s="145" t="s">
        <v>117</v>
      </c>
      <c r="C71" s="161">
        <v>103.8</v>
      </c>
      <c r="D71" s="159">
        <f t="shared" si="22"/>
        <v>103.8</v>
      </c>
      <c r="E71" s="159"/>
      <c r="F71" s="120">
        <f t="shared" si="23"/>
        <v>0</v>
      </c>
      <c r="G71" s="151">
        <f t="shared" si="24"/>
        <v>103.8</v>
      </c>
      <c r="J71" s="146"/>
      <c r="K71" s="161"/>
      <c r="L71" s="116"/>
      <c r="M71" s="158"/>
      <c r="P71" s="161"/>
      <c r="Q71" s="159"/>
    </row>
    <row r="72" spans="1:17" ht="12.75" x14ac:dyDescent="0.2">
      <c r="A72" s="150" t="s">
        <v>199</v>
      </c>
      <c r="B72" s="145" t="s">
        <v>292</v>
      </c>
      <c r="C72" s="161">
        <v>97</v>
      </c>
      <c r="D72" s="159">
        <f t="shared" ref="D72:D73" si="35">(-C72*$B$2)+C72</f>
        <v>97</v>
      </c>
      <c r="E72" s="159"/>
      <c r="F72" s="120">
        <f t="shared" si="23"/>
        <v>0</v>
      </c>
      <c r="G72" s="151">
        <f t="shared" ref="G72:G73" si="36">(D72*F72)+D72</f>
        <v>97</v>
      </c>
      <c r="J72" s="146"/>
      <c r="K72" s="161"/>
      <c r="L72" s="116"/>
      <c r="M72" s="158"/>
      <c r="P72" s="161"/>
      <c r="Q72" s="159"/>
    </row>
    <row r="73" spans="1:17" ht="12.75" x14ac:dyDescent="0.2">
      <c r="A73" s="136" t="s">
        <v>364</v>
      </c>
      <c r="B73" s="176" t="s">
        <v>373</v>
      </c>
      <c r="C73" s="247">
        <v>110</v>
      </c>
      <c r="D73" s="180">
        <f t="shared" si="35"/>
        <v>110</v>
      </c>
      <c r="E73" s="180"/>
      <c r="F73" s="181">
        <f t="shared" si="23"/>
        <v>0</v>
      </c>
      <c r="G73" s="182">
        <f t="shared" si="36"/>
        <v>110</v>
      </c>
      <c r="J73" s="146"/>
      <c r="K73" s="161"/>
      <c r="L73" s="116"/>
      <c r="M73" s="158"/>
      <c r="P73" s="161"/>
      <c r="Q73" s="159"/>
    </row>
    <row r="74" spans="1:17" ht="12.75" x14ac:dyDescent="0.2">
      <c r="A74" s="150" t="s">
        <v>408</v>
      </c>
      <c r="B74" s="141" t="s">
        <v>427</v>
      </c>
      <c r="C74" s="246">
        <v>144.80000000000001</v>
      </c>
      <c r="D74" s="143">
        <f t="shared" ref="D74" si="37">(-C74*$B$2)+C74</f>
        <v>144.80000000000001</v>
      </c>
      <c r="E74" s="143"/>
      <c r="F74" s="125">
        <f t="shared" si="23"/>
        <v>0</v>
      </c>
      <c r="G74" s="144">
        <f t="shared" ref="G74" si="38">(D74*F74)+D74</f>
        <v>144.80000000000001</v>
      </c>
      <c r="J74" s="146"/>
      <c r="K74" s="161"/>
      <c r="L74" s="116"/>
      <c r="M74" s="158"/>
      <c r="P74" s="161"/>
      <c r="Q74" s="159"/>
    </row>
    <row r="75" spans="1:17" s="164" customFormat="1" ht="12.75" x14ac:dyDescent="0.2">
      <c r="A75" s="136"/>
      <c r="B75" s="145"/>
      <c r="C75" s="161"/>
      <c r="D75" s="159"/>
      <c r="E75" s="159"/>
      <c r="F75" s="120"/>
      <c r="G75" s="151"/>
      <c r="J75" s="146"/>
      <c r="K75" s="161"/>
      <c r="L75" s="116"/>
      <c r="P75" s="161"/>
      <c r="Q75" s="159"/>
    </row>
    <row r="76" spans="1:17" s="164" customFormat="1" ht="12.75" x14ac:dyDescent="0.2">
      <c r="A76" s="108" t="s">
        <v>455</v>
      </c>
      <c r="B76" s="145" t="s">
        <v>371</v>
      </c>
      <c r="C76" s="161">
        <v>181</v>
      </c>
      <c r="D76" s="159">
        <f t="shared" ref="D76" si="39">(-C76*$B$2)+C76</f>
        <v>181</v>
      </c>
      <c r="E76" s="159"/>
      <c r="F76" s="120">
        <f t="shared" si="23"/>
        <v>0</v>
      </c>
      <c r="G76" s="151">
        <f t="shared" ref="G76" si="40">(D76*F76)+D76</f>
        <v>181</v>
      </c>
      <c r="J76" s="146"/>
      <c r="K76" s="161"/>
      <c r="L76" s="116"/>
      <c r="P76" s="161"/>
      <c r="Q76" s="159"/>
    </row>
    <row r="77" spans="1:17" s="164" customFormat="1" ht="12.75" x14ac:dyDescent="0.2">
      <c r="A77" s="150" t="s">
        <v>200</v>
      </c>
      <c r="B77" s="141" t="s">
        <v>291</v>
      </c>
      <c r="C77" s="246">
        <v>169</v>
      </c>
      <c r="D77" s="143">
        <f t="shared" ref="D77" si="41">(-C77*$B$2)+C77</f>
        <v>169</v>
      </c>
      <c r="E77" s="143"/>
      <c r="F77" s="125">
        <f t="shared" si="23"/>
        <v>0</v>
      </c>
      <c r="G77" s="144">
        <f t="shared" ref="G77" si="42">(D77*F77)+D77</f>
        <v>169</v>
      </c>
      <c r="J77" s="146"/>
      <c r="K77" s="161"/>
      <c r="L77" s="116"/>
      <c r="P77" s="161"/>
      <c r="Q77" s="159"/>
    </row>
    <row r="78" spans="1:17" ht="12.75" x14ac:dyDescent="0.2">
      <c r="A78" s="136" t="s">
        <v>403</v>
      </c>
      <c r="B78" s="113" t="s">
        <v>451</v>
      </c>
      <c r="C78" s="161">
        <v>285.39999999999998</v>
      </c>
      <c r="D78" s="159">
        <f t="shared" ref="D78:D81" si="43">(-C78*$B$2)+C78</f>
        <v>285.39999999999998</v>
      </c>
      <c r="E78" s="159"/>
      <c r="F78" s="120">
        <f t="shared" si="23"/>
        <v>0</v>
      </c>
      <c r="G78" s="151">
        <f t="shared" ref="G78:G81" si="44">(D78*F78)+D78</f>
        <v>285.39999999999998</v>
      </c>
      <c r="J78" s="146"/>
      <c r="K78" s="161"/>
      <c r="L78" s="116"/>
      <c r="M78" s="158"/>
      <c r="P78" s="161"/>
      <c r="Q78" s="159"/>
    </row>
    <row r="79" spans="1:17" ht="12.75" x14ac:dyDescent="0.2">
      <c r="A79" s="136" t="s">
        <v>404</v>
      </c>
      <c r="B79" s="113" t="s">
        <v>452</v>
      </c>
      <c r="C79" s="161">
        <v>270.3</v>
      </c>
      <c r="D79" s="159">
        <f t="shared" si="43"/>
        <v>270.3</v>
      </c>
      <c r="E79" s="159"/>
      <c r="F79" s="120">
        <f t="shared" si="23"/>
        <v>0</v>
      </c>
      <c r="G79" s="151">
        <f t="shared" si="44"/>
        <v>270.3</v>
      </c>
      <c r="J79" s="146"/>
      <c r="K79" s="161"/>
      <c r="L79" s="116"/>
      <c r="M79" s="158"/>
      <c r="P79" s="161"/>
      <c r="Q79" s="159"/>
    </row>
    <row r="80" spans="1:17" ht="12.75" x14ac:dyDescent="0.2">
      <c r="A80" s="136" t="s">
        <v>405</v>
      </c>
      <c r="B80" s="113" t="s">
        <v>453</v>
      </c>
      <c r="C80" s="161">
        <v>160.5</v>
      </c>
      <c r="D80" s="159">
        <f t="shared" si="43"/>
        <v>160.5</v>
      </c>
      <c r="E80" s="159"/>
      <c r="F80" s="120">
        <f t="shared" si="23"/>
        <v>0</v>
      </c>
      <c r="G80" s="151">
        <f t="shared" si="44"/>
        <v>160.5</v>
      </c>
      <c r="J80" s="146"/>
      <c r="K80" s="161"/>
      <c r="L80" s="116"/>
      <c r="M80" s="158"/>
      <c r="P80" s="161"/>
      <c r="Q80" s="159"/>
    </row>
    <row r="81" spans="1:17" ht="12.75" x14ac:dyDescent="0.2">
      <c r="A81" s="136" t="s">
        <v>406</v>
      </c>
      <c r="B81" s="113" t="s">
        <v>454</v>
      </c>
      <c r="C81" s="161">
        <v>160.5</v>
      </c>
      <c r="D81" s="159">
        <f t="shared" si="43"/>
        <v>160.5</v>
      </c>
      <c r="E81" s="159"/>
      <c r="F81" s="120">
        <f t="shared" si="23"/>
        <v>0</v>
      </c>
      <c r="G81" s="151">
        <f t="shared" si="44"/>
        <v>160.5</v>
      </c>
      <c r="J81" s="146"/>
      <c r="K81" s="161"/>
      <c r="L81" s="116"/>
      <c r="M81" s="158"/>
      <c r="P81" s="161"/>
      <c r="Q81" s="159"/>
    </row>
    <row r="82" spans="1:17" ht="12.75" x14ac:dyDescent="0.2">
      <c r="A82" s="150"/>
      <c r="B82" s="141"/>
      <c r="C82" s="246"/>
      <c r="D82" s="143"/>
      <c r="E82" s="143"/>
      <c r="F82" s="125"/>
      <c r="G82" s="144"/>
      <c r="J82" s="146"/>
      <c r="K82" s="161"/>
      <c r="L82" s="116"/>
      <c r="M82" s="158"/>
      <c r="P82" s="161"/>
      <c r="Q82" s="159"/>
    </row>
    <row r="83" spans="1:17" ht="12.75" x14ac:dyDescent="0.2">
      <c r="A83" s="136"/>
      <c r="B83" s="113"/>
      <c r="C83" s="232"/>
      <c r="D83" s="159"/>
      <c r="E83" s="159"/>
      <c r="F83" s="120"/>
      <c r="G83" s="151"/>
      <c r="J83" s="146"/>
      <c r="K83" s="161"/>
      <c r="L83" s="116"/>
      <c r="M83" s="158"/>
      <c r="P83" s="161"/>
      <c r="Q83" s="159"/>
    </row>
    <row r="84" spans="1:17" ht="12.75" x14ac:dyDescent="0.2">
      <c r="A84" s="136" t="s">
        <v>118</v>
      </c>
      <c r="B84" s="113" t="s">
        <v>119</v>
      </c>
      <c r="C84" s="232">
        <v>251.3</v>
      </c>
      <c r="D84" s="159">
        <f t="shared" si="22"/>
        <v>251.3</v>
      </c>
      <c r="E84" s="159"/>
      <c r="F84" s="120">
        <f t="shared" si="23"/>
        <v>0</v>
      </c>
      <c r="G84" s="151">
        <f t="shared" si="24"/>
        <v>251.3</v>
      </c>
      <c r="J84" s="146"/>
      <c r="K84" s="161"/>
      <c r="L84" s="116"/>
      <c r="M84" s="158"/>
      <c r="P84" s="161"/>
      <c r="Q84" s="159"/>
    </row>
    <row r="85" spans="1:17" ht="12.75" x14ac:dyDescent="0.2">
      <c r="A85" s="136" t="s">
        <v>120</v>
      </c>
      <c r="B85" s="113" t="s">
        <v>121</v>
      </c>
      <c r="C85" s="232">
        <v>248.6</v>
      </c>
      <c r="D85" s="159">
        <f t="shared" si="22"/>
        <v>248.6</v>
      </c>
      <c r="E85" s="159"/>
      <c r="F85" s="120">
        <f t="shared" si="23"/>
        <v>0</v>
      </c>
      <c r="G85" s="151">
        <f t="shared" si="24"/>
        <v>248.6</v>
      </c>
      <c r="J85" s="146"/>
      <c r="K85" s="161"/>
      <c r="L85" s="116"/>
      <c r="M85" s="158"/>
      <c r="P85" s="161"/>
      <c r="Q85" s="159"/>
    </row>
    <row r="86" spans="1:17" ht="12.75" x14ac:dyDescent="0.2">
      <c r="A86" s="136" t="s">
        <v>470</v>
      </c>
      <c r="B86" s="113" t="s">
        <v>218</v>
      </c>
      <c r="C86" s="232">
        <v>140.69999999999999</v>
      </c>
      <c r="D86" s="159">
        <f t="shared" si="22"/>
        <v>140.69999999999999</v>
      </c>
      <c r="E86" s="159"/>
      <c r="F86" s="120">
        <f t="shared" si="23"/>
        <v>0</v>
      </c>
      <c r="G86" s="151">
        <f t="shared" si="24"/>
        <v>140.69999999999999</v>
      </c>
      <c r="J86" s="146"/>
      <c r="K86" s="161"/>
      <c r="L86" s="116"/>
      <c r="M86" s="158"/>
      <c r="P86" s="161"/>
      <c r="Q86" s="159"/>
    </row>
    <row r="87" spans="1:17" ht="12.75" x14ac:dyDescent="0.2">
      <c r="A87" s="136" t="s">
        <v>310</v>
      </c>
      <c r="B87" s="113" t="s">
        <v>331</v>
      </c>
      <c r="C87" s="232">
        <v>140.69999999999999</v>
      </c>
      <c r="D87" s="159">
        <f t="shared" ref="D87" si="45">(-C87*$B$2)+C87</f>
        <v>140.69999999999999</v>
      </c>
      <c r="E87" s="159"/>
      <c r="F87" s="120">
        <f t="shared" si="23"/>
        <v>0</v>
      </c>
      <c r="G87" s="151">
        <f t="shared" ref="G87" si="46">(D87*F87)+D87</f>
        <v>140.69999999999999</v>
      </c>
      <c r="J87" s="146"/>
      <c r="K87" s="161"/>
      <c r="L87" s="116"/>
      <c r="M87" s="158"/>
      <c r="P87" s="161"/>
      <c r="Q87" s="159"/>
    </row>
    <row r="88" spans="1:17" ht="12.75" x14ac:dyDescent="0.2">
      <c r="A88" s="150" t="s">
        <v>122</v>
      </c>
      <c r="B88" s="141" t="s">
        <v>123</v>
      </c>
      <c r="C88" s="246">
        <v>135.1</v>
      </c>
      <c r="D88" s="143">
        <f t="shared" si="22"/>
        <v>135.1</v>
      </c>
      <c r="E88" s="143"/>
      <c r="F88" s="125">
        <f t="shared" si="23"/>
        <v>0</v>
      </c>
      <c r="G88" s="144">
        <f t="shared" si="24"/>
        <v>135.1</v>
      </c>
      <c r="J88" s="146"/>
      <c r="K88" s="161"/>
      <c r="L88" s="116"/>
      <c r="M88" s="158"/>
      <c r="P88" s="161"/>
      <c r="Q88" s="159"/>
    </row>
    <row r="89" spans="1:17" ht="12.75" x14ac:dyDescent="0.2">
      <c r="A89" s="136"/>
      <c r="B89" s="113"/>
      <c r="C89" s="232"/>
      <c r="D89" s="159"/>
      <c r="E89" s="159"/>
      <c r="F89" s="120"/>
      <c r="G89" s="151"/>
      <c r="J89" s="146"/>
      <c r="K89" s="161"/>
      <c r="L89" s="116"/>
      <c r="M89" s="158"/>
      <c r="P89" s="161"/>
      <c r="Q89" s="159"/>
    </row>
    <row r="90" spans="1:17" ht="12.75" x14ac:dyDescent="0.2">
      <c r="A90" s="136" t="s">
        <v>124</v>
      </c>
      <c r="B90" s="113" t="s">
        <v>125</v>
      </c>
      <c r="C90" s="232">
        <v>265</v>
      </c>
      <c r="D90" s="159">
        <f t="shared" si="22"/>
        <v>265</v>
      </c>
      <c r="E90" s="159"/>
      <c r="F90" s="120">
        <f t="shared" si="23"/>
        <v>0</v>
      </c>
      <c r="G90" s="151">
        <f t="shared" si="24"/>
        <v>265</v>
      </c>
      <c r="J90" s="146"/>
      <c r="K90" s="161"/>
      <c r="L90" s="116"/>
      <c r="M90" s="158"/>
      <c r="P90" s="161"/>
      <c r="Q90" s="159"/>
    </row>
    <row r="91" spans="1:17" ht="12.75" x14ac:dyDescent="0.2">
      <c r="A91" s="136" t="s">
        <v>126</v>
      </c>
      <c r="B91" s="113" t="s">
        <v>127</v>
      </c>
      <c r="C91" s="232">
        <v>255.4</v>
      </c>
      <c r="D91" s="159">
        <f t="shared" si="22"/>
        <v>255.4</v>
      </c>
      <c r="E91" s="159"/>
      <c r="F91" s="120">
        <f t="shared" si="23"/>
        <v>0</v>
      </c>
      <c r="G91" s="151">
        <f t="shared" si="24"/>
        <v>255.4</v>
      </c>
      <c r="J91" s="146"/>
      <c r="K91" s="161"/>
      <c r="L91" s="116"/>
      <c r="M91" s="158"/>
      <c r="P91" s="161"/>
      <c r="Q91" s="159"/>
    </row>
    <row r="92" spans="1:17" ht="12.75" x14ac:dyDescent="0.2">
      <c r="A92" s="136" t="s">
        <v>471</v>
      </c>
      <c r="B92" s="113" t="s">
        <v>219</v>
      </c>
      <c r="C92" s="232">
        <v>152.80000000000001</v>
      </c>
      <c r="D92" s="159">
        <f t="shared" si="22"/>
        <v>152.80000000000001</v>
      </c>
      <c r="E92" s="159"/>
      <c r="F92" s="120">
        <f t="shared" si="23"/>
        <v>0</v>
      </c>
      <c r="G92" s="151">
        <f t="shared" si="24"/>
        <v>152.80000000000001</v>
      </c>
      <c r="J92" s="146"/>
      <c r="K92" s="161"/>
      <c r="L92" s="116"/>
      <c r="M92" s="158"/>
      <c r="P92" s="161"/>
      <c r="Q92" s="159"/>
    </row>
    <row r="93" spans="1:17" ht="12.75" x14ac:dyDescent="0.2">
      <c r="A93" s="136" t="s">
        <v>311</v>
      </c>
      <c r="B93" s="113" t="s">
        <v>332</v>
      </c>
      <c r="C93" s="232">
        <v>152.80000000000001</v>
      </c>
      <c r="D93" s="159">
        <f t="shared" ref="D93" si="47">(-C93*$B$2)+C93</f>
        <v>152.80000000000001</v>
      </c>
      <c r="E93" s="159"/>
      <c r="F93" s="120">
        <f t="shared" si="23"/>
        <v>0</v>
      </c>
      <c r="G93" s="151">
        <f t="shared" ref="G93" si="48">(D93*F93)+D93</f>
        <v>152.80000000000001</v>
      </c>
      <c r="J93" s="146"/>
      <c r="K93" s="161"/>
      <c r="L93" s="116"/>
      <c r="M93" s="158"/>
      <c r="P93" s="161"/>
      <c r="Q93" s="159"/>
    </row>
    <row r="94" spans="1:17" ht="12.75" x14ac:dyDescent="0.2">
      <c r="A94" s="136" t="s">
        <v>128</v>
      </c>
      <c r="B94" s="145" t="s">
        <v>129</v>
      </c>
      <c r="C94" s="161">
        <v>155.9</v>
      </c>
      <c r="D94" s="159">
        <f t="shared" si="22"/>
        <v>155.9</v>
      </c>
      <c r="E94" s="159"/>
      <c r="F94" s="120">
        <f t="shared" si="23"/>
        <v>0</v>
      </c>
      <c r="G94" s="151">
        <f t="shared" si="24"/>
        <v>155.9</v>
      </c>
      <c r="J94" s="146"/>
      <c r="K94" s="161"/>
      <c r="L94" s="116"/>
      <c r="M94" s="158"/>
      <c r="P94" s="161"/>
      <c r="Q94" s="159"/>
    </row>
    <row r="95" spans="1:17" ht="12.75" x14ac:dyDescent="0.2">
      <c r="A95" s="108" t="s">
        <v>294</v>
      </c>
      <c r="B95" s="145" t="s">
        <v>299</v>
      </c>
      <c r="C95" s="161">
        <v>150.80000000000001</v>
      </c>
      <c r="D95" s="159">
        <f t="shared" ref="D95" si="49">(-C95*$B$2)+C95</f>
        <v>150.80000000000001</v>
      </c>
      <c r="E95" s="159"/>
      <c r="F95" s="120">
        <f t="shared" si="23"/>
        <v>0</v>
      </c>
      <c r="G95" s="151">
        <f t="shared" ref="G95" si="50">(D95*F95)+D95</f>
        <v>150.80000000000001</v>
      </c>
      <c r="J95" s="146"/>
      <c r="K95" s="161"/>
      <c r="L95" s="116"/>
      <c r="M95" s="158"/>
      <c r="P95" s="161"/>
      <c r="Q95" s="159"/>
    </row>
    <row r="96" spans="1:17" ht="12.75" x14ac:dyDescent="0.2">
      <c r="A96" s="214"/>
      <c r="B96" s="141"/>
      <c r="C96" s="246"/>
      <c r="D96" s="143"/>
      <c r="E96" s="143"/>
      <c r="F96" s="125"/>
      <c r="G96" s="144"/>
      <c r="J96" s="146"/>
      <c r="K96" s="161"/>
      <c r="L96" s="116"/>
      <c r="M96" s="158"/>
      <c r="P96" s="161"/>
      <c r="Q96" s="159"/>
    </row>
    <row r="97" spans="1:17" ht="12.75" x14ac:dyDescent="0.2">
      <c r="A97" s="136"/>
      <c r="B97" s="145"/>
      <c r="C97" s="161"/>
      <c r="D97" s="159"/>
      <c r="E97" s="159"/>
      <c r="F97" s="120"/>
      <c r="G97" s="151"/>
      <c r="J97" s="146"/>
      <c r="K97" s="161"/>
      <c r="L97" s="116"/>
      <c r="M97" s="158"/>
      <c r="P97" s="161"/>
      <c r="Q97" s="116"/>
    </row>
    <row r="98" spans="1:17" ht="12.75" x14ac:dyDescent="0.2">
      <c r="A98" s="136"/>
      <c r="B98" s="145"/>
      <c r="C98" s="161"/>
      <c r="D98" s="159"/>
      <c r="E98" s="159"/>
      <c r="F98" s="120"/>
      <c r="G98" s="151"/>
      <c r="J98" s="146"/>
      <c r="K98" s="161"/>
      <c r="L98" s="116"/>
      <c r="M98" s="158"/>
      <c r="P98" s="161"/>
      <c r="Q98" s="116"/>
    </row>
    <row r="99" spans="1:17" ht="12.75" x14ac:dyDescent="0.2">
      <c r="A99" s="136"/>
      <c r="B99" s="145"/>
      <c r="C99" s="161"/>
      <c r="D99" s="159"/>
      <c r="E99" s="159"/>
      <c r="F99" s="120"/>
      <c r="G99" s="151"/>
      <c r="J99" s="146"/>
      <c r="K99" s="161"/>
      <c r="L99" s="116"/>
      <c r="M99" s="158"/>
      <c r="P99" s="161"/>
      <c r="Q99" s="116"/>
    </row>
    <row r="100" spans="1:17" ht="12.75" x14ac:dyDescent="0.2">
      <c r="A100" s="156" t="s">
        <v>363</v>
      </c>
      <c r="B100" s="176" t="s">
        <v>372</v>
      </c>
      <c r="C100" s="247">
        <v>154.30000000000001</v>
      </c>
      <c r="D100" s="180">
        <f t="shared" ref="D100" si="51">(-C100*$B$2)+C100</f>
        <v>154.30000000000001</v>
      </c>
      <c r="E100" s="180"/>
      <c r="F100" s="181">
        <f t="shared" si="23"/>
        <v>0</v>
      </c>
      <c r="G100" s="182">
        <f t="shared" ref="G100" si="52">(D100*F100)+D100</f>
        <v>154.30000000000001</v>
      </c>
      <c r="J100" s="146"/>
      <c r="K100" s="161"/>
      <c r="L100" s="116"/>
      <c r="M100" s="158"/>
      <c r="P100" s="161"/>
      <c r="Q100" s="159"/>
    </row>
    <row r="101" spans="1:17" ht="12.75" x14ac:dyDescent="0.2">
      <c r="A101" s="150" t="s">
        <v>409</v>
      </c>
      <c r="B101" s="141" t="s">
        <v>416</v>
      </c>
      <c r="C101" s="246">
        <v>166.7</v>
      </c>
      <c r="D101" s="143">
        <f t="shared" ref="D101" si="53">(-C101*$B$2)+C101</f>
        <v>166.7</v>
      </c>
      <c r="E101" s="143"/>
      <c r="F101" s="125">
        <f t="shared" si="23"/>
        <v>0</v>
      </c>
      <c r="G101" s="144">
        <f t="shared" ref="G101" si="54">(D101*F101)+D101</f>
        <v>166.7</v>
      </c>
      <c r="J101" s="146"/>
      <c r="K101" s="161"/>
      <c r="L101" s="116"/>
      <c r="M101" s="158"/>
      <c r="P101" s="161"/>
      <c r="Q101" s="159"/>
    </row>
    <row r="102" spans="1:17" ht="12.75" x14ac:dyDescent="0.2">
      <c r="A102" s="136"/>
      <c r="B102" s="113"/>
      <c r="C102" s="232"/>
      <c r="D102" s="159"/>
      <c r="E102" s="159"/>
      <c r="F102" s="120"/>
      <c r="G102" s="151"/>
      <c r="J102" s="146"/>
      <c r="K102" s="161"/>
      <c r="L102" s="116"/>
      <c r="M102" s="158"/>
      <c r="P102" s="161"/>
      <c r="Q102" s="159"/>
    </row>
    <row r="103" spans="1:17" ht="12.75" x14ac:dyDescent="0.2">
      <c r="A103" s="136" t="s">
        <v>225</v>
      </c>
      <c r="B103" s="113" t="s">
        <v>295</v>
      </c>
      <c r="C103" s="232">
        <v>311.3</v>
      </c>
      <c r="D103" s="159">
        <f t="shared" ref="D103" si="55">(-C103*$B$2)+C103</f>
        <v>311.3</v>
      </c>
      <c r="E103" s="159"/>
      <c r="F103" s="120">
        <f t="shared" si="23"/>
        <v>0</v>
      </c>
      <c r="G103" s="151">
        <f t="shared" ref="G103" si="56">(D103*F103)+D103</f>
        <v>311.3</v>
      </c>
      <c r="J103" s="146"/>
      <c r="K103" s="161"/>
      <c r="L103" s="116"/>
      <c r="M103" s="158"/>
      <c r="P103" s="161"/>
      <c r="Q103" s="159"/>
    </row>
    <row r="104" spans="1:17" ht="12.75" x14ac:dyDescent="0.2">
      <c r="A104" s="136" t="s">
        <v>472</v>
      </c>
      <c r="B104" s="113" t="s">
        <v>220</v>
      </c>
      <c r="C104" s="232">
        <v>315.7</v>
      </c>
      <c r="D104" s="159">
        <f t="shared" si="22"/>
        <v>315.7</v>
      </c>
      <c r="E104" s="159"/>
      <c r="F104" s="120">
        <f t="shared" si="23"/>
        <v>0</v>
      </c>
      <c r="G104" s="151">
        <f t="shared" si="24"/>
        <v>315.7</v>
      </c>
      <c r="J104" s="146"/>
      <c r="K104" s="161"/>
      <c r="L104" s="116"/>
      <c r="M104" s="158"/>
      <c r="P104" s="161"/>
      <c r="Q104" s="159"/>
    </row>
    <row r="105" spans="1:17" ht="12.75" x14ac:dyDescent="0.2">
      <c r="A105" s="150" t="s">
        <v>130</v>
      </c>
      <c r="B105" s="141" t="s">
        <v>131</v>
      </c>
      <c r="C105" s="246">
        <v>317.8</v>
      </c>
      <c r="D105" s="143">
        <f t="shared" si="22"/>
        <v>317.8</v>
      </c>
      <c r="E105" s="143"/>
      <c r="F105" s="125">
        <f t="shared" si="23"/>
        <v>0</v>
      </c>
      <c r="G105" s="144">
        <f t="shared" si="24"/>
        <v>317.8</v>
      </c>
      <c r="J105" s="146"/>
      <c r="K105" s="161"/>
      <c r="L105" s="116"/>
      <c r="M105" s="158"/>
      <c r="P105" s="161"/>
      <c r="Q105" s="159"/>
    </row>
    <row r="106" spans="1:17" ht="12.75" x14ac:dyDescent="0.2">
      <c r="A106" s="136"/>
      <c r="B106" s="113"/>
      <c r="C106" s="232"/>
      <c r="D106" s="159"/>
      <c r="E106" s="159"/>
      <c r="F106" s="120"/>
      <c r="G106" s="151"/>
      <c r="J106" s="146"/>
      <c r="K106" s="161"/>
      <c r="L106" s="116"/>
      <c r="M106" s="158"/>
      <c r="P106" s="161"/>
      <c r="Q106" s="159"/>
    </row>
    <row r="107" spans="1:17" ht="12.75" x14ac:dyDescent="0.2">
      <c r="A107" s="136" t="s">
        <v>226</v>
      </c>
      <c r="B107" s="113" t="s">
        <v>296</v>
      </c>
      <c r="C107" s="232">
        <v>311.3</v>
      </c>
      <c r="D107" s="159">
        <f t="shared" ref="D107" si="57">(-C107*$B$2)+C107</f>
        <v>311.3</v>
      </c>
      <c r="E107" s="159"/>
      <c r="F107" s="120">
        <f t="shared" si="23"/>
        <v>0</v>
      </c>
      <c r="G107" s="151">
        <f t="shared" ref="G107" si="58">(D107*F107)+D107</f>
        <v>311.3</v>
      </c>
      <c r="J107" s="146"/>
      <c r="K107" s="161"/>
      <c r="L107" s="116"/>
      <c r="M107" s="158"/>
      <c r="P107" s="161"/>
      <c r="Q107" s="159"/>
    </row>
    <row r="108" spans="1:17" ht="12.75" x14ac:dyDescent="0.2">
      <c r="A108" s="136" t="s">
        <v>473</v>
      </c>
      <c r="B108" s="113" t="s">
        <v>221</v>
      </c>
      <c r="C108" s="232">
        <v>315.7</v>
      </c>
      <c r="D108" s="159">
        <f t="shared" si="22"/>
        <v>315.7</v>
      </c>
      <c r="E108" s="159"/>
      <c r="F108" s="120">
        <f t="shared" si="23"/>
        <v>0</v>
      </c>
      <c r="G108" s="151">
        <f t="shared" si="24"/>
        <v>315.7</v>
      </c>
      <c r="J108" s="146"/>
      <c r="K108" s="161"/>
      <c r="L108" s="116"/>
      <c r="M108" s="158"/>
      <c r="P108" s="161"/>
      <c r="Q108" s="159"/>
    </row>
    <row r="109" spans="1:17" ht="12.75" x14ac:dyDescent="0.2">
      <c r="A109" s="150" t="s">
        <v>132</v>
      </c>
      <c r="B109" s="141" t="s">
        <v>133</v>
      </c>
      <c r="C109" s="246">
        <v>317.8</v>
      </c>
      <c r="D109" s="143">
        <f t="shared" si="22"/>
        <v>317.8</v>
      </c>
      <c r="E109" s="143"/>
      <c r="F109" s="125">
        <f t="shared" si="23"/>
        <v>0</v>
      </c>
      <c r="G109" s="144">
        <f t="shared" si="24"/>
        <v>317.8</v>
      </c>
      <c r="J109" s="146"/>
      <c r="K109" s="161"/>
      <c r="L109" s="116"/>
      <c r="M109" s="158"/>
      <c r="P109" s="161"/>
      <c r="Q109" s="159"/>
    </row>
    <row r="110" spans="1:17" ht="12.75" x14ac:dyDescent="0.2">
      <c r="A110" s="136"/>
      <c r="B110" s="145"/>
      <c r="C110" s="161"/>
      <c r="D110" s="159"/>
      <c r="E110" s="159"/>
      <c r="F110" s="120"/>
      <c r="G110" s="151"/>
      <c r="J110" s="146"/>
      <c r="K110" s="161"/>
      <c r="L110" s="116"/>
      <c r="M110" s="158"/>
      <c r="P110" s="161"/>
      <c r="Q110" s="159"/>
    </row>
    <row r="111" spans="1:17" ht="12.75" x14ac:dyDescent="0.2">
      <c r="A111" s="136" t="s">
        <v>410</v>
      </c>
      <c r="B111" s="145" t="s">
        <v>428</v>
      </c>
      <c r="C111" s="161">
        <v>385.9</v>
      </c>
      <c r="D111" s="159">
        <f t="shared" ref="D111" si="59">(-C111*$B$2)+C111</f>
        <v>385.9</v>
      </c>
      <c r="E111" s="159"/>
      <c r="F111" s="120">
        <f t="shared" si="23"/>
        <v>0</v>
      </c>
      <c r="G111" s="151">
        <f t="shared" ref="G111" si="60">(D111*F111)+D111</f>
        <v>385.9</v>
      </c>
      <c r="J111" s="146"/>
      <c r="K111" s="161"/>
      <c r="L111" s="116"/>
      <c r="M111" s="158"/>
      <c r="P111" s="161"/>
      <c r="Q111" s="159"/>
    </row>
    <row r="112" spans="1:17" ht="12.75" x14ac:dyDescent="0.2">
      <c r="A112" s="150"/>
      <c r="B112" s="141"/>
      <c r="C112" s="246"/>
      <c r="D112" s="143"/>
      <c r="E112" s="143"/>
      <c r="F112" s="125"/>
      <c r="G112" s="144"/>
      <c r="J112" s="146"/>
      <c r="K112" s="161"/>
      <c r="L112" s="116"/>
      <c r="M112" s="158"/>
      <c r="P112" s="161"/>
      <c r="Q112" s="159"/>
    </row>
    <row r="113" spans="1:17" ht="12.75" x14ac:dyDescent="0.2">
      <c r="A113" s="136"/>
      <c r="B113" s="113"/>
      <c r="C113" s="232"/>
      <c r="D113" s="159"/>
      <c r="E113" s="159"/>
      <c r="F113" s="120"/>
      <c r="G113" s="151"/>
      <c r="J113" s="146"/>
      <c r="K113" s="161"/>
      <c r="L113" s="116"/>
      <c r="M113" s="158"/>
      <c r="P113" s="161"/>
      <c r="Q113" s="159"/>
    </row>
    <row r="114" spans="1:17" ht="12.75" x14ac:dyDescent="0.2">
      <c r="A114" s="136" t="s">
        <v>214</v>
      </c>
      <c r="B114" s="113" t="s">
        <v>264</v>
      </c>
      <c r="C114" s="232">
        <v>452</v>
      </c>
      <c r="D114" s="159">
        <f t="shared" si="22"/>
        <v>452</v>
      </c>
      <c r="E114" s="159"/>
      <c r="F114" s="120">
        <f t="shared" si="23"/>
        <v>0</v>
      </c>
      <c r="G114" s="151">
        <f t="shared" si="24"/>
        <v>452</v>
      </c>
      <c r="J114" s="146"/>
      <c r="K114" s="161"/>
      <c r="L114" s="116"/>
      <c r="M114" s="158"/>
      <c r="P114" s="161"/>
      <c r="Q114" s="159"/>
    </row>
    <row r="115" spans="1:17" ht="12.75" x14ac:dyDescent="0.2">
      <c r="A115" s="150"/>
      <c r="B115" s="141"/>
      <c r="C115" s="246"/>
      <c r="D115" s="143"/>
      <c r="E115" s="143"/>
      <c r="F115" s="125"/>
      <c r="G115" s="144"/>
      <c r="J115" s="146"/>
      <c r="K115" s="161"/>
      <c r="L115" s="116"/>
      <c r="M115" s="158"/>
      <c r="P115" s="161"/>
      <c r="Q115" s="159"/>
    </row>
    <row r="116" spans="1:17" ht="12.75" x14ac:dyDescent="0.2">
      <c r="A116" s="136"/>
      <c r="B116" s="113"/>
      <c r="C116" s="232"/>
      <c r="D116" s="159"/>
      <c r="E116" s="159"/>
      <c r="F116" s="120"/>
      <c r="G116" s="151"/>
      <c r="J116" s="146"/>
      <c r="K116" s="161"/>
      <c r="L116" s="116"/>
      <c r="M116" s="158"/>
      <c r="P116" s="161"/>
      <c r="Q116" s="159"/>
    </row>
    <row r="117" spans="1:17" ht="12.75" x14ac:dyDescent="0.2">
      <c r="A117" s="150" t="s">
        <v>213</v>
      </c>
      <c r="B117" s="141" t="s">
        <v>265</v>
      </c>
      <c r="C117" s="246">
        <v>452</v>
      </c>
      <c r="D117" s="143">
        <f t="shared" si="22"/>
        <v>452</v>
      </c>
      <c r="E117" s="143"/>
      <c r="F117" s="125">
        <f t="shared" si="23"/>
        <v>0</v>
      </c>
      <c r="G117" s="144">
        <f t="shared" si="24"/>
        <v>452</v>
      </c>
      <c r="J117" s="146"/>
      <c r="K117" s="161"/>
      <c r="L117" s="116"/>
      <c r="M117" s="158"/>
      <c r="P117" s="161"/>
      <c r="Q117" s="159"/>
    </row>
    <row r="118" spans="1:17" ht="12.75" x14ac:dyDescent="0.2">
      <c r="A118" s="136"/>
      <c r="B118" s="113"/>
      <c r="C118" s="232"/>
      <c r="D118" s="159"/>
      <c r="E118" s="159"/>
      <c r="F118" s="120"/>
      <c r="G118" s="151"/>
      <c r="J118" s="146"/>
      <c r="K118" s="161"/>
      <c r="L118" s="116"/>
      <c r="M118" s="158"/>
      <c r="P118" s="161"/>
      <c r="Q118" s="159"/>
    </row>
    <row r="119" spans="1:17" ht="12.75" x14ac:dyDescent="0.2">
      <c r="A119" s="136" t="s">
        <v>227</v>
      </c>
      <c r="B119" s="113" t="s">
        <v>293</v>
      </c>
      <c r="C119" s="232">
        <v>151.4</v>
      </c>
      <c r="D119" s="159">
        <f t="shared" ref="D119" si="61">(-C119*$B$2)+C119</f>
        <v>151.4</v>
      </c>
      <c r="E119" s="159"/>
      <c r="F119" s="120">
        <f t="shared" si="23"/>
        <v>0</v>
      </c>
      <c r="G119" s="151">
        <f t="shared" ref="G119" si="62">(D119*F119)+D119</f>
        <v>151.4</v>
      </c>
      <c r="J119" s="146"/>
      <c r="K119" s="161"/>
      <c r="L119" s="116"/>
      <c r="M119" s="158"/>
      <c r="P119" s="161"/>
      <c r="Q119" s="159"/>
    </row>
    <row r="120" spans="1:17" ht="12.75" x14ac:dyDescent="0.2">
      <c r="A120" s="136" t="s">
        <v>474</v>
      </c>
      <c r="B120" s="145" t="s">
        <v>222</v>
      </c>
      <c r="C120" s="161">
        <v>153.6</v>
      </c>
      <c r="D120" s="159">
        <f t="shared" si="22"/>
        <v>153.6</v>
      </c>
      <c r="E120" s="159"/>
      <c r="F120" s="120">
        <f t="shared" si="23"/>
        <v>0</v>
      </c>
      <c r="G120" s="151">
        <f t="shared" si="24"/>
        <v>153.6</v>
      </c>
      <c r="J120" s="146"/>
      <c r="K120" s="161"/>
      <c r="L120" s="116"/>
      <c r="M120" s="158"/>
      <c r="P120" s="161"/>
      <c r="Q120" s="159"/>
    </row>
    <row r="121" spans="1:17" ht="12.75" x14ac:dyDescent="0.2">
      <c r="A121" s="150" t="s">
        <v>134</v>
      </c>
      <c r="B121" s="141" t="s">
        <v>135</v>
      </c>
      <c r="C121" s="246">
        <v>162.6</v>
      </c>
      <c r="D121" s="143">
        <f t="shared" si="22"/>
        <v>162.6</v>
      </c>
      <c r="E121" s="143"/>
      <c r="F121" s="125">
        <f t="shared" si="23"/>
        <v>0</v>
      </c>
      <c r="G121" s="144">
        <f t="shared" si="24"/>
        <v>162.6</v>
      </c>
      <c r="J121" s="146"/>
      <c r="K121" s="161"/>
      <c r="L121" s="116"/>
      <c r="M121" s="158"/>
      <c r="P121" s="161"/>
      <c r="Q121" s="159"/>
    </row>
    <row r="122" spans="1:17" ht="12.75" x14ac:dyDescent="0.2">
      <c r="A122" s="136"/>
      <c r="B122" s="145"/>
      <c r="C122" s="161"/>
      <c r="D122" s="159"/>
      <c r="E122" s="159"/>
      <c r="F122" s="120"/>
      <c r="G122" s="151"/>
      <c r="J122" s="146"/>
      <c r="K122" s="161"/>
      <c r="L122" s="116"/>
      <c r="M122" s="158"/>
      <c r="P122" s="161"/>
      <c r="Q122" s="159"/>
    </row>
    <row r="123" spans="1:17" ht="12.75" x14ac:dyDescent="0.2">
      <c r="A123" s="136" t="s">
        <v>411</v>
      </c>
      <c r="B123" s="145" t="s">
        <v>418</v>
      </c>
      <c r="C123" s="161">
        <v>167.7</v>
      </c>
      <c r="D123" s="159">
        <f t="shared" ref="D123" si="63">(-C123*$B$2)+C123</f>
        <v>167.7</v>
      </c>
      <c r="E123" s="159"/>
      <c r="F123" s="120">
        <f t="shared" si="23"/>
        <v>0</v>
      </c>
      <c r="G123" s="151">
        <f t="shared" ref="G123" si="64">(D123*F123)+D123</f>
        <v>167.7</v>
      </c>
      <c r="J123" s="146"/>
      <c r="K123" s="161"/>
      <c r="L123" s="116"/>
      <c r="M123" s="158"/>
      <c r="P123" s="161"/>
      <c r="Q123" s="159"/>
    </row>
    <row r="124" spans="1:17" ht="12.75" x14ac:dyDescent="0.2">
      <c r="A124" s="150" t="s">
        <v>412</v>
      </c>
      <c r="B124" s="141" t="s">
        <v>417</v>
      </c>
      <c r="C124" s="246">
        <v>167.7</v>
      </c>
      <c r="D124" s="143">
        <f t="shared" ref="D124" si="65">(-C124*$B$2)+C124</f>
        <v>167.7</v>
      </c>
      <c r="E124" s="143"/>
      <c r="F124" s="125">
        <f t="shared" si="23"/>
        <v>0</v>
      </c>
      <c r="G124" s="144">
        <f t="shared" ref="G124" si="66">(D124*F124)+D124</f>
        <v>167.7</v>
      </c>
      <c r="J124" s="146"/>
      <c r="K124" s="161"/>
      <c r="L124" s="116"/>
      <c r="M124" s="158"/>
      <c r="P124" s="161"/>
      <c r="Q124" s="159"/>
    </row>
    <row r="125" spans="1:17" ht="12.75" x14ac:dyDescent="0.2">
      <c r="A125" s="136"/>
      <c r="B125" s="113"/>
      <c r="C125" s="232"/>
      <c r="D125" s="159"/>
      <c r="E125" s="159"/>
      <c r="F125" s="120"/>
      <c r="G125" s="151"/>
      <c r="J125" s="146"/>
      <c r="K125" s="161"/>
      <c r="L125" s="116"/>
      <c r="M125" s="158"/>
      <c r="P125" s="161"/>
      <c r="Q125" s="159"/>
    </row>
    <row r="126" spans="1:17" ht="12.75" x14ac:dyDescent="0.2">
      <c r="A126" s="136" t="s">
        <v>136</v>
      </c>
      <c r="B126" s="113" t="s">
        <v>137</v>
      </c>
      <c r="C126" s="232">
        <v>588</v>
      </c>
      <c r="D126" s="159">
        <f t="shared" si="22"/>
        <v>588</v>
      </c>
      <c r="E126" s="159"/>
      <c r="F126" s="120">
        <f t="shared" si="23"/>
        <v>0</v>
      </c>
      <c r="G126" s="151">
        <f t="shared" si="24"/>
        <v>588</v>
      </c>
      <c r="J126" s="146"/>
      <c r="K126" s="161"/>
      <c r="L126" s="116"/>
      <c r="M126" s="158"/>
      <c r="P126" s="161"/>
      <c r="Q126" s="159"/>
    </row>
    <row r="127" spans="1:17" ht="12.75" x14ac:dyDescent="0.2">
      <c r="A127" s="136" t="s">
        <v>138</v>
      </c>
      <c r="B127" s="113" t="s">
        <v>139</v>
      </c>
      <c r="C127" s="232">
        <v>566</v>
      </c>
      <c r="D127" s="159">
        <f t="shared" si="22"/>
        <v>566</v>
      </c>
      <c r="E127" s="159"/>
      <c r="F127" s="120">
        <f t="shared" si="23"/>
        <v>0</v>
      </c>
      <c r="G127" s="151">
        <f t="shared" si="24"/>
        <v>566</v>
      </c>
      <c r="J127" s="146"/>
      <c r="K127" s="161"/>
      <c r="L127" s="116"/>
      <c r="M127" s="158"/>
      <c r="P127" s="161"/>
      <c r="Q127" s="159"/>
    </row>
    <row r="128" spans="1:17" ht="12.75" x14ac:dyDescent="0.2">
      <c r="A128" s="136" t="s">
        <v>475</v>
      </c>
      <c r="B128" s="113" t="s">
        <v>223</v>
      </c>
      <c r="C128" s="232">
        <v>364</v>
      </c>
      <c r="D128" s="159">
        <f t="shared" si="22"/>
        <v>364</v>
      </c>
      <c r="E128" s="159"/>
      <c r="F128" s="120">
        <f t="shared" si="23"/>
        <v>0</v>
      </c>
      <c r="G128" s="151">
        <f t="shared" si="24"/>
        <v>364</v>
      </c>
      <c r="J128" s="146"/>
      <c r="K128" s="161"/>
      <c r="L128" s="116"/>
      <c r="M128" s="158"/>
      <c r="P128" s="161"/>
      <c r="Q128" s="159"/>
    </row>
    <row r="129" spans="1:17" ht="12.75" x14ac:dyDescent="0.2">
      <c r="A129" s="136" t="s">
        <v>205</v>
      </c>
      <c r="B129" s="113" t="s">
        <v>297</v>
      </c>
      <c r="C129" s="232">
        <v>361</v>
      </c>
      <c r="D129" s="159">
        <f t="shared" ref="D129" si="67">(-C129*$B$2)+C129</f>
        <v>361</v>
      </c>
      <c r="E129" s="159"/>
      <c r="F129" s="120">
        <f t="shared" si="23"/>
        <v>0</v>
      </c>
      <c r="G129" s="151">
        <f t="shared" ref="G129" si="68">(D129*F129)+D129</f>
        <v>361</v>
      </c>
      <c r="J129" s="146"/>
      <c r="K129" s="161"/>
      <c r="L129" s="116"/>
      <c r="M129" s="158"/>
      <c r="P129" s="161"/>
      <c r="Q129" s="159"/>
    </row>
    <row r="130" spans="1:17" ht="12.75" x14ac:dyDescent="0.2">
      <c r="A130" s="150" t="s">
        <v>8</v>
      </c>
      <c r="B130" s="141" t="s">
        <v>140</v>
      </c>
      <c r="C130" s="246">
        <v>408.6</v>
      </c>
      <c r="D130" s="143">
        <f t="shared" si="22"/>
        <v>408.6</v>
      </c>
      <c r="E130" s="143"/>
      <c r="F130" s="125">
        <f t="shared" si="23"/>
        <v>0</v>
      </c>
      <c r="G130" s="144">
        <f t="shared" si="24"/>
        <v>408.6</v>
      </c>
      <c r="J130" s="146"/>
      <c r="K130" s="161"/>
      <c r="L130" s="116"/>
      <c r="M130" s="158"/>
      <c r="P130" s="161"/>
      <c r="Q130" s="159"/>
    </row>
    <row r="131" spans="1:17" ht="12.75" x14ac:dyDescent="0.2">
      <c r="A131" s="136"/>
      <c r="B131" s="113"/>
      <c r="C131" s="232"/>
      <c r="D131" s="159"/>
      <c r="E131" s="159"/>
      <c r="F131" s="120"/>
      <c r="G131" s="151"/>
      <c r="J131" s="146"/>
      <c r="K131" s="161"/>
      <c r="L131" s="116"/>
      <c r="M131" s="158"/>
      <c r="P131" s="161"/>
      <c r="Q131" s="159"/>
    </row>
    <row r="132" spans="1:17" ht="12.75" x14ac:dyDescent="0.2">
      <c r="A132" s="150" t="s">
        <v>51</v>
      </c>
      <c r="B132" s="141">
        <v>8000001</v>
      </c>
      <c r="C132" s="246">
        <v>64</v>
      </c>
      <c r="D132" s="143">
        <f t="shared" si="22"/>
        <v>64</v>
      </c>
      <c r="E132" s="143"/>
      <c r="F132" s="125">
        <f t="shared" si="23"/>
        <v>0</v>
      </c>
      <c r="G132" s="144">
        <f t="shared" si="24"/>
        <v>64</v>
      </c>
      <c r="J132" s="146"/>
      <c r="K132" s="161"/>
      <c r="L132" s="116"/>
      <c r="M132" s="158"/>
      <c r="P132" s="161"/>
      <c r="Q132" s="159"/>
    </row>
    <row r="133" spans="1:17" ht="12.75" x14ac:dyDescent="0.2">
      <c r="A133" s="136"/>
      <c r="B133" s="113"/>
      <c r="C133" s="232"/>
      <c r="D133" s="159"/>
      <c r="E133" s="159"/>
      <c r="F133" s="120"/>
      <c r="G133" s="151"/>
      <c r="J133" s="146"/>
      <c r="K133" s="161"/>
      <c r="L133" s="116"/>
      <c r="M133" s="158"/>
      <c r="P133" s="161"/>
      <c r="Q133" s="159"/>
    </row>
    <row r="134" spans="1:17" ht="12.75" x14ac:dyDescent="0.2">
      <c r="A134" s="136" t="s">
        <v>141</v>
      </c>
      <c r="B134" s="113" t="s">
        <v>170</v>
      </c>
      <c r="C134" s="232">
        <v>184</v>
      </c>
      <c r="D134" s="159">
        <f t="shared" si="22"/>
        <v>184</v>
      </c>
      <c r="E134" s="159"/>
      <c r="F134" s="120">
        <f t="shared" si="23"/>
        <v>0</v>
      </c>
      <c r="G134" s="151">
        <f t="shared" si="24"/>
        <v>184</v>
      </c>
      <c r="J134" s="146"/>
      <c r="K134" s="161"/>
      <c r="L134" s="116"/>
      <c r="M134" s="158"/>
      <c r="P134" s="161"/>
      <c r="Q134" s="159"/>
    </row>
    <row r="135" spans="1:17" ht="12.75" x14ac:dyDescent="0.2">
      <c r="A135" s="136" t="s">
        <v>142</v>
      </c>
      <c r="B135" s="113" t="s">
        <v>143</v>
      </c>
      <c r="C135" s="232">
        <v>184</v>
      </c>
      <c r="D135" s="159">
        <f t="shared" si="22"/>
        <v>184</v>
      </c>
      <c r="E135" s="159"/>
      <c r="F135" s="120">
        <f t="shared" si="23"/>
        <v>0</v>
      </c>
      <c r="G135" s="151">
        <f t="shared" si="24"/>
        <v>184</v>
      </c>
      <c r="J135" s="146"/>
      <c r="K135" s="161"/>
      <c r="L135" s="116"/>
      <c r="M135" s="158"/>
      <c r="P135" s="161"/>
      <c r="Q135" s="159"/>
    </row>
    <row r="136" spans="1:17" ht="12.75" x14ac:dyDescent="0.2">
      <c r="A136" s="136" t="s">
        <v>378</v>
      </c>
      <c r="B136" s="113" t="s">
        <v>382</v>
      </c>
      <c r="C136" s="232">
        <v>264</v>
      </c>
      <c r="D136" s="159">
        <f t="shared" ref="D136:D137" si="69">(-C136*$B$2)+C136</f>
        <v>264</v>
      </c>
      <c r="E136" s="159"/>
      <c r="F136" s="120">
        <f t="shared" si="23"/>
        <v>0</v>
      </c>
      <c r="G136" s="151">
        <f t="shared" ref="G136:G137" si="70">(D136*F136)+D136</f>
        <v>264</v>
      </c>
      <c r="J136" s="146"/>
      <c r="K136" s="161"/>
      <c r="L136" s="116"/>
      <c r="M136" s="158"/>
      <c r="P136" s="161"/>
      <c r="Q136" s="159"/>
    </row>
    <row r="137" spans="1:17" ht="12.75" x14ac:dyDescent="0.2">
      <c r="A137" s="136" t="s">
        <v>381</v>
      </c>
      <c r="B137" s="113" t="s">
        <v>383</v>
      </c>
      <c r="C137" s="232">
        <v>264</v>
      </c>
      <c r="D137" s="159">
        <f t="shared" si="69"/>
        <v>264</v>
      </c>
      <c r="E137" s="159"/>
      <c r="F137" s="120">
        <f t="shared" si="23"/>
        <v>0</v>
      </c>
      <c r="G137" s="151">
        <f t="shared" si="70"/>
        <v>264</v>
      </c>
      <c r="J137" s="146"/>
      <c r="K137" s="161"/>
      <c r="L137" s="116"/>
      <c r="M137" s="158"/>
      <c r="P137" s="161"/>
      <c r="Q137" s="159"/>
    </row>
    <row r="138" spans="1:17" ht="12.75" x14ac:dyDescent="0.2">
      <c r="A138" s="136" t="s">
        <v>144</v>
      </c>
      <c r="B138" s="113">
        <v>8172015</v>
      </c>
      <c r="C138" s="161">
        <v>573</v>
      </c>
      <c r="D138" s="159">
        <f t="shared" si="22"/>
        <v>573</v>
      </c>
      <c r="E138" s="159"/>
      <c r="F138" s="120">
        <f t="shared" si="23"/>
        <v>0</v>
      </c>
      <c r="G138" s="151">
        <f t="shared" si="24"/>
        <v>573</v>
      </c>
      <c r="J138" s="146"/>
      <c r="K138" s="161"/>
      <c r="L138" s="116"/>
      <c r="M138" s="158"/>
      <c r="P138" s="161"/>
      <c r="Q138" s="159"/>
    </row>
    <row r="139" spans="1:17" ht="12.75" x14ac:dyDescent="0.2">
      <c r="A139" s="150" t="s">
        <v>145</v>
      </c>
      <c r="B139" s="141">
        <v>8173015</v>
      </c>
      <c r="C139" s="246">
        <v>573</v>
      </c>
      <c r="D139" s="143">
        <f t="shared" si="22"/>
        <v>573</v>
      </c>
      <c r="E139" s="143"/>
      <c r="F139" s="125">
        <f t="shared" si="23"/>
        <v>0</v>
      </c>
      <c r="G139" s="144">
        <f t="shared" si="24"/>
        <v>573</v>
      </c>
      <c r="J139" s="146"/>
      <c r="K139" s="161"/>
      <c r="L139" s="116"/>
      <c r="M139" s="158"/>
      <c r="P139" s="161"/>
      <c r="Q139" s="159"/>
    </row>
    <row r="140" spans="1:17" ht="12.75" x14ac:dyDescent="0.2">
      <c r="A140" s="136"/>
      <c r="B140" s="145"/>
      <c r="C140" s="161"/>
      <c r="D140" s="159"/>
      <c r="E140" s="159"/>
      <c r="F140" s="120"/>
      <c r="G140" s="151"/>
      <c r="J140" s="146"/>
      <c r="K140" s="161"/>
      <c r="L140" s="116"/>
      <c r="M140" s="158"/>
      <c r="P140" s="161"/>
      <c r="Q140" s="159"/>
    </row>
    <row r="141" spans="1:17" ht="12.75" x14ac:dyDescent="0.2">
      <c r="A141" s="136" t="s">
        <v>401</v>
      </c>
      <c r="B141" s="145">
        <v>8160010</v>
      </c>
      <c r="C141" s="161">
        <v>239</v>
      </c>
      <c r="D141" s="159">
        <f t="shared" ref="D141:D143" si="71">(-C141*$B$2)+C141</f>
        <v>239</v>
      </c>
      <c r="E141" s="159"/>
      <c r="F141" s="120">
        <f t="shared" ref="F141:F142" si="72">$B$5</f>
        <v>0</v>
      </c>
      <c r="G141" s="151">
        <f t="shared" ref="G141:G143" si="73">(D141*F141)+D141</f>
        <v>239</v>
      </c>
      <c r="H141" s="108"/>
      <c r="J141" s="146"/>
      <c r="K141" s="161"/>
      <c r="L141" s="116"/>
      <c r="M141" s="158"/>
      <c r="P141" s="161"/>
      <c r="Q141" s="159"/>
    </row>
    <row r="142" spans="1:17" ht="12.75" x14ac:dyDescent="0.2">
      <c r="A142" s="150" t="s">
        <v>402</v>
      </c>
      <c r="B142" s="141" t="s">
        <v>400</v>
      </c>
      <c r="C142" s="246">
        <v>398.1</v>
      </c>
      <c r="D142" s="143">
        <f t="shared" si="71"/>
        <v>398.1</v>
      </c>
      <c r="E142" s="143"/>
      <c r="F142" s="125">
        <f t="shared" si="72"/>
        <v>0</v>
      </c>
      <c r="G142" s="144">
        <f t="shared" si="73"/>
        <v>398.1</v>
      </c>
      <c r="J142" s="146"/>
      <c r="K142" s="161"/>
      <c r="L142" s="116"/>
      <c r="M142" s="158"/>
      <c r="P142" s="161"/>
      <c r="Q142" s="159"/>
    </row>
    <row r="143" spans="1:17" ht="12.75" x14ac:dyDescent="0.2">
      <c r="A143" s="136" t="s">
        <v>366</v>
      </c>
      <c r="B143" s="145">
        <v>4188000</v>
      </c>
      <c r="C143" s="161">
        <v>54.4</v>
      </c>
      <c r="D143" s="159">
        <f t="shared" si="71"/>
        <v>54.4</v>
      </c>
      <c r="E143" s="159"/>
      <c r="F143" s="120">
        <f t="shared" ref="F143:F168" si="74">$B$5</f>
        <v>0</v>
      </c>
      <c r="G143" s="151">
        <f t="shared" si="73"/>
        <v>54.4</v>
      </c>
      <c r="J143" s="146"/>
      <c r="K143" s="161"/>
      <c r="L143" s="116"/>
      <c r="M143" s="158"/>
      <c r="P143" s="161"/>
      <c r="Q143" s="159"/>
    </row>
    <row r="144" spans="1:17" ht="12.75" x14ac:dyDescent="0.2">
      <c r="A144" s="136" t="s">
        <v>419</v>
      </c>
      <c r="B144" s="145">
        <v>8800040</v>
      </c>
      <c r="C144" s="161">
        <v>154.5</v>
      </c>
      <c r="D144" s="159">
        <f t="shared" ref="D144" si="75">(-C144*$B$2)+C144</f>
        <v>154.5</v>
      </c>
      <c r="E144" s="159"/>
      <c r="F144" s="120">
        <f t="shared" si="74"/>
        <v>0</v>
      </c>
      <c r="G144" s="151">
        <f t="shared" ref="G144" si="76">(D144*F144)+D144</f>
        <v>154.5</v>
      </c>
      <c r="J144" s="146"/>
      <c r="K144" s="161"/>
      <c r="L144" s="116"/>
      <c r="M144" s="158"/>
      <c r="P144" s="161"/>
      <c r="Q144" s="159"/>
    </row>
    <row r="145" spans="1:17" ht="12.75" x14ac:dyDescent="0.2">
      <c r="A145" s="136" t="s">
        <v>208</v>
      </c>
      <c r="B145" s="145">
        <v>8804153</v>
      </c>
      <c r="C145" s="232">
        <v>471.5</v>
      </c>
      <c r="D145" s="159">
        <f t="shared" ref="D145" si="77">(-C145*$B$2)+C145</f>
        <v>471.5</v>
      </c>
      <c r="E145" s="159"/>
      <c r="F145" s="120">
        <f t="shared" si="74"/>
        <v>0</v>
      </c>
      <c r="G145" s="151">
        <f t="shared" ref="G145" si="78">(D145*F145)+D145</f>
        <v>471.5</v>
      </c>
      <c r="J145" s="146"/>
      <c r="K145" s="161"/>
      <c r="L145" s="116"/>
      <c r="M145" s="158"/>
      <c r="P145" s="161"/>
      <c r="Q145" s="159"/>
    </row>
    <row r="146" spans="1:17" ht="12.75" x14ac:dyDescent="0.2">
      <c r="A146" s="136" t="s">
        <v>376</v>
      </c>
      <c r="B146" s="113">
        <v>8800004</v>
      </c>
      <c r="C146" s="232">
        <v>10</v>
      </c>
      <c r="D146" s="159">
        <f t="shared" ref="D146" si="79">(-C146*$B$2)+C146</f>
        <v>10</v>
      </c>
      <c r="E146" s="159"/>
      <c r="F146" s="120">
        <f t="shared" si="74"/>
        <v>0</v>
      </c>
      <c r="G146" s="151">
        <f t="shared" ref="G146:G148" si="80">(D146*F146)+D146</f>
        <v>10</v>
      </c>
      <c r="J146" s="146"/>
      <c r="K146" s="161"/>
      <c r="L146" s="116"/>
      <c r="M146" s="158"/>
      <c r="P146" s="161"/>
      <c r="Q146" s="159"/>
    </row>
    <row r="147" spans="1:17" ht="12.75" x14ac:dyDescent="0.2">
      <c r="A147" s="136" t="s">
        <v>375</v>
      </c>
      <c r="B147" s="113">
        <v>8800003</v>
      </c>
      <c r="C147" s="232">
        <v>18.7</v>
      </c>
      <c r="D147" s="159">
        <f t="shared" ref="D147:D168" si="81">(-C147*$B$2)+C147</f>
        <v>18.7</v>
      </c>
      <c r="E147" s="159"/>
      <c r="F147" s="120">
        <f t="shared" si="74"/>
        <v>0</v>
      </c>
      <c r="G147" s="151">
        <f t="shared" si="80"/>
        <v>18.7</v>
      </c>
      <c r="J147" s="146"/>
      <c r="K147" s="161"/>
      <c r="L147" s="116"/>
      <c r="M147" s="158"/>
      <c r="P147" s="161"/>
      <c r="Q147" s="159"/>
    </row>
    <row r="148" spans="1:17" ht="12.75" x14ac:dyDescent="0.2">
      <c r="A148" s="136" t="s">
        <v>374</v>
      </c>
      <c r="B148" s="113">
        <v>8800002</v>
      </c>
      <c r="C148" s="232">
        <v>19.600000000000001</v>
      </c>
      <c r="D148" s="159">
        <f t="shared" si="81"/>
        <v>19.600000000000001</v>
      </c>
      <c r="E148" s="159"/>
      <c r="F148" s="120">
        <f t="shared" si="74"/>
        <v>0</v>
      </c>
      <c r="G148" s="151">
        <f t="shared" si="80"/>
        <v>19.600000000000001</v>
      </c>
      <c r="J148" s="146"/>
      <c r="K148" s="161"/>
      <c r="L148" s="116"/>
      <c r="M148" s="158"/>
      <c r="P148" s="161"/>
      <c r="Q148" s="159"/>
    </row>
    <row r="149" spans="1:17" ht="12.75" x14ac:dyDescent="0.2">
      <c r="A149" s="150" t="s">
        <v>377</v>
      </c>
      <c r="B149" s="141">
        <v>8800005</v>
      </c>
      <c r="C149" s="161">
        <v>27.7</v>
      </c>
      <c r="D149" s="159">
        <f t="shared" si="81"/>
        <v>27.7</v>
      </c>
      <c r="E149" s="159"/>
      <c r="F149" s="120">
        <f t="shared" si="74"/>
        <v>0</v>
      </c>
      <c r="G149" s="151">
        <f>(D149*F149)+D149</f>
        <v>27.7</v>
      </c>
      <c r="J149" s="146"/>
      <c r="K149" s="161"/>
      <c r="L149" s="116"/>
      <c r="M149" s="158"/>
      <c r="P149" s="161"/>
      <c r="Q149" s="159"/>
    </row>
    <row r="150" spans="1:17" ht="12.75" x14ac:dyDescent="0.2">
      <c r="A150" s="136"/>
      <c r="B150" s="145"/>
      <c r="C150" s="247"/>
      <c r="D150" s="180"/>
      <c r="E150" s="180"/>
      <c r="F150" s="181"/>
      <c r="G150" s="182"/>
      <c r="J150" s="146"/>
      <c r="K150" s="161"/>
      <c r="L150" s="116"/>
      <c r="M150" s="158"/>
      <c r="P150" s="161"/>
      <c r="Q150" s="159"/>
    </row>
    <row r="151" spans="1:17" ht="12.75" x14ac:dyDescent="0.2">
      <c r="A151" s="150" t="s">
        <v>420</v>
      </c>
      <c r="B151" s="141">
        <v>8800041</v>
      </c>
      <c r="C151" s="246">
        <v>968</v>
      </c>
      <c r="D151" s="143">
        <f t="shared" ref="D151:D152" si="82">(-C151*$B$2)+C151</f>
        <v>968</v>
      </c>
      <c r="E151" s="143"/>
      <c r="F151" s="125">
        <f t="shared" si="74"/>
        <v>0</v>
      </c>
      <c r="G151" s="144">
        <f t="shared" ref="G151:G152" si="83">(D151*F151)+D151</f>
        <v>968</v>
      </c>
      <c r="J151" s="146"/>
      <c r="K151" s="161"/>
      <c r="L151" s="116"/>
      <c r="M151" s="158"/>
      <c r="P151" s="161"/>
      <c r="Q151" s="159"/>
    </row>
    <row r="152" spans="1:17" ht="12.75" x14ac:dyDescent="0.2">
      <c r="A152" s="136" t="s">
        <v>423</v>
      </c>
      <c r="B152" s="113" t="s">
        <v>422</v>
      </c>
      <c r="C152" s="232">
        <v>111.8</v>
      </c>
      <c r="D152" s="159">
        <f t="shared" si="82"/>
        <v>111.8</v>
      </c>
      <c r="E152" s="159"/>
      <c r="F152" s="120">
        <f t="shared" si="74"/>
        <v>0</v>
      </c>
      <c r="G152" s="151">
        <f t="shared" si="83"/>
        <v>111.8</v>
      </c>
      <c r="J152" s="146"/>
      <c r="K152" s="161"/>
      <c r="L152" s="116"/>
      <c r="M152" s="158"/>
      <c r="P152" s="161"/>
      <c r="Q152" s="159"/>
    </row>
    <row r="153" spans="1:17" ht="12.75" x14ac:dyDescent="0.2">
      <c r="A153" s="136" t="s">
        <v>22</v>
      </c>
      <c r="B153" s="113" t="s">
        <v>146</v>
      </c>
      <c r="C153" s="232">
        <v>168.1</v>
      </c>
      <c r="D153" s="159">
        <f t="shared" si="81"/>
        <v>168.1</v>
      </c>
      <c r="E153" s="159"/>
      <c r="F153" s="120">
        <f t="shared" si="74"/>
        <v>0</v>
      </c>
      <c r="G153" s="151">
        <f t="shared" ref="G153:G167" si="84">(D153*F153)+D153</f>
        <v>168.1</v>
      </c>
      <c r="J153" s="146"/>
      <c r="K153" s="161"/>
      <c r="L153" s="116"/>
      <c r="M153" s="158"/>
      <c r="P153" s="161"/>
      <c r="Q153" s="159"/>
    </row>
    <row r="154" spans="1:17" ht="12.75" x14ac:dyDescent="0.2">
      <c r="A154" s="150" t="s">
        <v>147</v>
      </c>
      <c r="B154" s="141" t="s">
        <v>148</v>
      </c>
      <c r="C154" s="246">
        <v>168.1</v>
      </c>
      <c r="D154" s="143">
        <f t="shared" si="81"/>
        <v>168.1</v>
      </c>
      <c r="E154" s="143"/>
      <c r="F154" s="125">
        <f t="shared" si="74"/>
        <v>0</v>
      </c>
      <c r="G154" s="144">
        <f t="shared" si="84"/>
        <v>168.1</v>
      </c>
      <c r="J154" s="146"/>
      <c r="K154" s="161"/>
      <c r="L154" s="116"/>
      <c r="M154" s="158"/>
      <c r="P154" s="161"/>
      <c r="Q154" s="159"/>
    </row>
    <row r="155" spans="1:17" ht="12.75" x14ac:dyDescent="0.2">
      <c r="A155" s="136"/>
      <c r="B155" s="145"/>
      <c r="C155" s="161"/>
      <c r="D155" s="159"/>
      <c r="E155" s="159"/>
      <c r="F155" s="120"/>
      <c r="G155" s="151"/>
      <c r="J155" s="146"/>
      <c r="K155" s="161"/>
      <c r="L155" s="116"/>
      <c r="M155" s="158"/>
      <c r="P155" s="161"/>
      <c r="Q155" s="159"/>
    </row>
    <row r="156" spans="1:17" ht="12.75" x14ac:dyDescent="0.2">
      <c r="A156" s="166" t="s">
        <v>149</v>
      </c>
      <c r="B156" s="113" t="s">
        <v>42</v>
      </c>
      <c r="C156" s="232">
        <v>35.9</v>
      </c>
      <c r="D156" s="159">
        <f t="shared" si="81"/>
        <v>35.9</v>
      </c>
      <c r="E156" s="159"/>
      <c r="F156" s="120">
        <f t="shared" si="74"/>
        <v>0</v>
      </c>
      <c r="G156" s="151">
        <f t="shared" si="84"/>
        <v>35.9</v>
      </c>
      <c r="J156" s="146"/>
      <c r="K156" s="161"/>
      <c r="L156" s="116"/>
      <c r="M156" s="158"/>
      <c r="P156" s="161"/>
      <c r="Q156" s="159"/>
    </row>
    <row r="157" spans="1:17" ht="12.75" x14ac:dyDescent="0.2">
      <c r="A157" s="150"/>
      <c r="B157" s="141"/>
      <c r="C157" s="246"/>
      <c r="D157" s="143">
        <f t="shared" si="81"/>
        <v>0</v>
      </c>
      <c r="E157" s="143"/>
      <c r="F157" s="125"/>
      <c r="G157" s="144"/>
      <c r="J157" s="146"/>
      <c r="K157" s="161"/>
      <c r="L157" s="116"/>
      <c r="M157" s="158"/>
      <c r="P157" s="161"/>
      <c r="Q157" s="159"/>
    </row>
    <row r="158" spans="1:17" ht="12.75" x14ac:dyDescent="0.2">
      <c r="A158" s="136"/>
      <c r="B158" s="113"/>
      <c r="C158" s="232"/>
      <c r="D158" s="159"/>
      <c r="E158" s="159"/>
      <c r="F158" s="120"/>
      <c r="G158" s="151"/>
      <c r="J158" s="146"/>
      <c r="K158" s="161"/>
      <c r="L158" s="116"/>
      <c r="M158" s="158"/>
      <c r="P158" s="161"/>
      <c r="Q158" s="159"/>
    </row>
    <row r="159" spans="1:17" ht="12.75" x14ac:dyDescent="0.2">
      <c r="A159" s="260" t="s">
        <v>150</v>
      </c>
      <c r="B159" s="261">
        <v>8000016</v>
      </c>
      <c r="C159" s="262">
        <v>1873</v>
      </c>
      <c r="D159" s="263">
        <f t="shared" si="81"/>
        <v>1873</v>
      </c>
      <c r="E159" s="263"/>
      <c r="F159" s="264">
        <f t="shared" si="74"/>
        <v>0</v>
      </c>
      <c r="G159" s="265">
        <f t="shared" si="84"/>
        <v>1873</v>
      </c>
      <c r="J159" s="146"/>
      <c r="K159" s="161"/>
      <c r="L159" s="116"/>
      <c r="M159" s="158"/>
      <c r="P159" s="161"/>
      <c r="Q159" s="159"/>
    </row>
    <row r="160" spans="1:17" ht="12.75" x14ac:dyDescent="0.2">
      <c r="A160" s="240" t="s">
        <v>151</v>
      </c>
      <c r="B160" s="241">
        <v>8000015</v>
      </c>
      <c r="C160" s="245">
        <v>1950</v>
      </c>
      <c r="D160" s="263">
        <f t="shared" si="81"/>
        <v>1950</v>
      </c>
      <c r="E160" s="263"/>
      <c r="F160" s="266">
        <f t="shared" si="74"/>
        <v>0</v>
      </c>
      <c r="G160" s="244">
        <f t="shared" si="84"/>
        <v>1950</v>
      </c>
      <c r="J160" s="146"/>
      <c r="K160" s="161"/>
      <c r="L160" s="116"/>
      <c r="M160" s="158"/>
      <c r="P160" s="161"/>
      <c r="Q160" s="159"/>
    </row>
    <row r="161" spans="1:17" ht="12.75" x14ac:dyDescent="0.2">
      <c r="A161" s="136"/>
      <c r="B161" s="145"/>
      <c r="C161" s="247"/>
      <c r="D161" s="180"/>
      <c r="E161" s="180"/>
      <c r="F161" s="120"/>
      <c r="G161" s="151"/>
      <c r="J161" s="146"/>
      <c r="K161" s="161"/>
      <c r="L161" s="162"/>
      <c r="M161" s="158"/>
      <c r="P161" s="161"/>
      <c r="Q161" s="159"/>
    </row>
    <row r="162" spans="1:17" ht="12.75" x14ac:dyDescent="0.2">
      <c r="A162" s="136" t="s">
        <v>300</v>
      </c>
      <c r="B162" s="145">
        <v>8000020</v>
      </c>
      <c r="C162" s="161">
        <v>2057</v>
      </c>
      <c r="D162" s="159">
        <f t="shared" si="81"/>
        <v>2057</v>
      </c>
      <c r="E162" s="159"/>
      <c r="F162" s="120">
        <f t="shared" si="74"/>
        <v>0</v>
      </c>
      <c r="G162" s="151">
        <f t="shared" si="84"/>
        <v>2057</v>
      </c>
      <c r="J162" s="146"/>
      <c r="K162" s="161"/>
      <c r="L162" s="162"/>
      <c r="M162" s="158"/>
      <c r="P162" s="161"/>
      <c r="Q162" s="159"/>
    </row>
    <row r="163" spans="1:17" ht="12.75" x14ac:dyDescent="0.2">
      <c r="A163" s="136" t="s">
        <v>301</v>
      </c>
      <c r="B163" s="145">
        <v>8000021</v>
      </c>
      <c r="C163" s="161">
        <v>957</v>
      </c>
      <c r="D163" s="159">
        <f t="shared" si="81"/>
        <v>957</v>
      </c>
      <c r="E163" s="159"/>
      <c r="F163" s="120">
        <f t="shared" si="74"/>
        <v>0</v>
      </c>
      <c r="G163" s="151">
        <f t="shared" si="84"/>
        <v>957</v>
      </c>
      <c r="J163" s="146"/>
      <c r="K163" s="161"/>
      <c r="L163" s="162"/>
      <c r="M163" s="158"/>
      <c r="P163" s="161"/>
      <c r="Q163" s="159"/>
    </row>
    <row r="164" spans="1:17" ht="12.75" x14ac:dyDescent="0.2">
      <c r="A164" s="214" t="s">
        <v>341</v>
      </c>
      <c r="B164" s="141">
        <v>6000002</v>
      </c>
      <c r="C164" s="246">
        <v>419</v>
      </c>
      <c r="D164" s="143">
        <f t="shared" ref="D164" si="85">(-C164*$B$2)+C164</f>
        <v>419</v>
      </c>
      <c r="E164" s="143"/>
      <c r="F164" s="125">
        <f t="shared" si="74"/>
        <v>0</v>
      </c>
      <c r="G164" s="144">
        <f t="shared" ref="G164" si="86">(D164*F164)+D164</f>
        <v>419</v>
      </c>
      <c r="J164" s="146"/>
      <c r="K164" s="161"/>
      <c r="L164" s="162"/>
      <c r="M164" s="158"/>
      <c r="P164" s="161"/>
      <c r="Q164" s="159"/>
    </row>
    <row r="165" spans="1:17" ht="12.75" x14ac:dyDescent="0.2">
      <c r="A165" s="136"/>
      <c r="B165" s="145"/>
      <c r="C165" s="161"/>
      <c r="D165" s="159"/>
      <c r="E165" s="159"/>
      <c r="F165" s="120"/>
      <c r="G165" s="151"/>
      <c r="J165" s="146"/>
      <c r="K165" s="161"/>
      <c r="L165" s="162"/>
      <c r="M165" s="158"/>
      <c r="P165" s="161"/>
      <c r="Q165" s="159"/>
    </row>
    <row r="166" spans="1:17" ht="12.75" x14ac:dyDescent="0.2">
      <c r="A166" s="136" t="s">
        <v>196</v>
      </c>
      <c r="B166" s="145" t="s">
        <v>28</v>
      </c>
      <c r="C166" s="161">
        <v>338</v>
      </c>
      <c r="D166" s="159">
        <f t="shared" si="81"/>
        <v>338</v>
      </c>
      <c r="E166" s="159"/>
      <c r="F166" s="120">
        <f t="shared" si="74"/>
        <v>0</v>
      </c>
      <c r="G166" s="151">
        <f t="shared" si="84"/>
        <v>338</v>
      </c>
      <c r="J166" s="146"/>
      <c r="K166" s="161"/>
      <c r="L166" s="162"/>
      <c r="M166" s="158"/>
      <c r="P166" s="161"/>
      <c r="Q166" s="159"/>
    </row>
    <row r="167" spans="1:17" ht="12.75" x14ac:dyDescent="0.2">
      <c r="A167" s="166" t="s">
        <v>312</v>
      </c>
      <c r="B167" s="145">
        <v>8930000</v>
      </c>
      <c r="C167" s="161">
        <v>111.7</v>
      </c>
      <c r="D167" s="159">
        <f t="shared" si="81"/>
        <v>111.7</v>
      </c>
      <c r="E167" s="159"/>
      <c r="F167" s="120">
        <f t="shared" si="74"/>
        <v>0</v>
      </c>
      <c r="G167" s="151">
        <f t="shared" si="84"/>
        <v>111.7</v>
      </c>
      <c r="J167" s="146"/>
      <c r="K167" s="161"/>
      <c r="L167" s="162"/>
      <c r="M167" s="158"/>
      <c r="P167" s="161"/>
      <c r="Q167" s="159"/>
    </row>
    <row r="168" spans="1:17" ht="12.75" x14ac:dyDescent="0.2">
      <c r="A168" s="165" t="s">
        <v>426</v>
      </c>
      <c r="B168" s="148">
        <v>4810001</v>
      </c>
      <c r="C168" s="246">
        <v>147.5</v>
      </c>
      <c r="D168" s="143">
        <f t="shared" si="81"/>
        <v>147.5</v>
      </c>
      <c r="E168" s="143"/>
      <c r="F168" s="125">
        <f t="shared" si="74"/>
        <v>0</v>
      </c>
      <c r="G168" s="144">
        <f t="shared" ref="G168" si="87">(D168*F168)+D168</f>
        <v>147.5</v>
      </c>
      <c r="J168" s="146"/>
      <c r="K168" s="161"/>
      <c r="L168" s="162"/>
      <c r="M168" s="158"/>
      <c r="P168" s="161"/>
      <c r="Q168" s="159"/>
    </row>
    <row r="169" spans="1:17" ht="12.75" x14ac:dyDescent="0.2">
      <c r="A169" s="136"/>
      <c r="B169" s="145"/>
      <c r="C169" s="161"/>
      <c r="D169" s="159"/>
      <c r="E169" s="159"/>
      <c r="F169" s="120"/>
      <c r="G169" s="151"/>
      <c r="J169" s="146"/>
      <c r="K169" s="161"/>
      <c r="L169" s="162"/>
      <c r="M169" s="158"/>
      <c r="P169" s="108"/>
      <c r="Q169" s="159"/>
    </row>
    <row r="170" spans="1:17" ht="12.75" x14ac:dyDescent="0.2">
      <c r="A170" s="163" t="s">
        <v>479</v>
      </c>
      <c r="B170" s="250" t="s">
        <v>499</v>
      </c>
      <c r="C170" s="232">
        <v>1072.08</v>
      </c>
      <c r="D170" s="160">
        <f t="shared" ref="D170:D193" si="88">(-C170*$F$2)+C170</f>
        <v>1072.08</v>
      </c>
      <c r="E170" s="160"/>
      <c r="F170" s="120">
        <f>$F$5</f>
        <v>0</v>
      </c>
      <c r="G170" s="249">
        <f>(D170*F170)+D170</f>
        <v>1072.08</v>
      </c>
      <c r="H170" s="234"/>
      <c r="J170" s="146"/>
      <c r="K170" s="161"/>
      <c r="L170" s="162"/>
      <c r="M170" s="158"/>
      <c r="Q170" s="116"/>
    </row>
    <row r="171" spans="1:17" ht="12.75" x14ac:dyDescent="0.2">
      <c r="A171" s="163" t="s">
        <v>480</v>
      </c>
      <c r="B171" s="250" t="s">
        <v>500</v>
      </c>
      <c r="C171" s="232">
        <v>745.18</v>
      </c>
      <c r="D171" s="160">
        <f t="shared" si="88"/>
        <v>745.18</v>
      </c>
      <c r="E171" s="160"/>
      <c r="F171" s="120">
        <f t="shared" ref="F171:F195" si="89">$F$5</f>
        <v>0</v>
      </c>
      <c r="G171" s="249">
        <f t="shared" ref="G171:G189" si="90">(D171*F171)+D171</f>
        <v>745.18</v>
      </c>
      <c r="J171" s="146"/>
      <c r="K171" s="161"/>
      <c r="L171" s="162"/>
      <c r="M171" s="158"/>
      <c r="Q171" s="116"/>
    </row>
    <row r="172" spans="1:17" ht="12.75" x14ac:dyDescent="0.2">
      <c r="A172" s="166" t="s">
        <v>478</v>
      </c>
      <c r="B172" s="250" t="s">
        <v>501</v>
      </c>
      <c r="C172" s="232">
        <v>94.1</v>
      </c>
      <c r="D172" s="160">
        <f t="shared" si="88"/>
        <v>94.1</v>
      </c>
      <c r="E172" s="160"/>
      <c r="F172" s="120">
        <f t="shared" si="89"/>
        <v>0</v>
      </c>
      <c r="G172" s="249">
        <f t="shared" si="90"/>
        <v>94.1</v>
      </c>
      <c r="J172" s="146"/>
      <c r="K172" s="161"/>
      <c r="L172" s="162"/>
      <c r="M172" s="158"/>
      <c r="Q172" s="116"/>
    </row>
    <row r="173" spans="1:17" ht="12.75" x14ac:dyDescent="0.2">
      <c r="A173" s="166" t="s">
        <v>481</v>
      </c>
      <c r="B173" s="248" t="s">
        <v>502</v>
      </c>
      <c r="C173" s="161">
        <v>140.30000000000001</v>
      </c>
      <c r="D173" s="160">
        <f t="shared" si="88"/>
        <v>140.30000000000001</v>
      </c>
      <c r="E173" s="160"/>
      <c r="F173" s="120">
        <f t="shared" si="89"/>
        <v>0</v>
      </c>
      <c r="G173" s="249">
        <f t="shared" si="90"/>
        <v>140.30000000000001</v>
      </c>
      <c r="H173" s="108"/>
      <c r="J173" s="146"/>
      <c r="K173" s="161"/>
      <c r="L173" s="162"/>
      <c r="M173" s="158"/>
      <c r="Q173" s="116"/>
    </row>
    <row r="174" spans="1:17" ht="12.75" x14ac:dyDescent="0.2">
      <c r="A174" s="166" t="s">
        <v>482</v>
      </c>
      <c r="B174" s="248" t="s">
        <v>503</v>
      </c>
      <c r="C174" s="161">
        <v>84.8</v>
      </c>
      <c r="D174" s="160">
        <f t="shared" ref="D174:D176" si="91">(-C174*$F$2)+C174</f>
        <v>84.8</v>
      </c>
      <c r="E174" s="160"/>
      <c r="F174" s="120">
        <f t="shared" si="89"/>
        <v>0</v>
      </c>
      <c r="G174" s="249">
        <f t="shared" ref="G174" si="92">(D174*F174)+D174</f>
        <v>84.8</v>
      </c>
      <c r="H174" s="108"/>
      <c r="J174" s="146"/>
      <c r="K174" s="161"/>
      <c r="L174" s="162"/>
      <c r="M174" s="158"/>
      <c r="Q174" s="116"/>
    </row>
    <row r="175" spans="1:17" ht="12.75" x14ac:dyDescent="0.2">
      <c r="A175" s="166" t="s">
        <v>483</v>
      </c>
      <c r="B175" s="248" t="s">
        <v>504</v>
      </c>
      <c r="C175" s="161">
        <v>84.8</v>
      </c>
      <c r="D175" s="160">
        <f t="shared" si="91"/>
        <v>84.8</v>
      </c>
      <c r="E175" s="160"/>
      <c r="F175" s="120">
        <f t="shared" si="89"/>
        <v>0</v>
      </c>
      <c r="G175" s="249">
        <f t="shared" ref="G175" si="93">(D175*F175)+D175</f>
        <v>84.8</v>
      </c>
      <c r="H175" s="108"/>
      <c r="J175" s="146"/>
      <c r="K175" s="161"/>
      <c r="L175" s="162"/>
      <c r="M175" s="158"/>
      <c r="Q175" s="116"/>
    </row>
    <row r="176" spans="1:17" ht="12.75" x14ac:dyDescent="0.2">
      <c r="A176" s="166" t="s">
        <v>484</v>
      </c>
      <c r="B176" s="248" t="s">
        <v>505</v>
      </c>
      <c r="C176" s="161">
        <v>113.8</v>
      </c>
      <c r="D176" s="160">
        <f t="shared" si="91"/>
        <v>113.8</v>
      </c>
      <c r="E176" s="160"/>
      <c r="F176" s="120">
        <f t="shared" si="89"/>
        <v>0</v>
      </c>
      <c r="G176" s="249">
        <f t="shared" ref="G176" si="94">(D176*F176)+D176</f>
        <v>113.8</v>
      </c>
      <c r="H176" s="108"/>
      <c r="J176" s="146"/>
      <c r="K176" s="161"/>
      <c r="L176" s="162"/>
      <c r="M176" s="158"/>
      <c r="Q176" s="116"/>
    </row>
    <row r="177" spans="1:17" ht="12.75" x14ac:dyDescent="0.2">
      <c r="A177" s="166" t="s">
        <v>485</v>
      </c>
      <c r="B177" s="248" t="s">
        <v>506</v>
      </c>
      <c r="C177" s="161">
        <v>164</v>
      </c>
      <c r="D177" s="160">
        <f t="shared" si="88"/>
        <v>164</v>
      </c>
      <c r="E177" s="160"/>
      <c r="F177" s="120">
        <f t="shared" si="89"/>
        <v>0</v>
      </c>
      <c r="G177" s="249">
        <f t="shared" si="90"/>
        <v>164</v>
      </c>
      <c r="J177" s="146"/>
      <c r="K177" s="161"/>
      <c r="L177" s="162"/>
      <c r="M177" s="158"/>
      <c r="Q177" s="116"/>
    </row>
    <row r="178" spans="1:17" ht="12.75" x14ac:dyDescent="0.2">
      <c r="A178" s="166" t="s">
        <v>486</v>
      </c>
      <c r="B178" s="248" t="s">
        <v>507</v>
      </c>
      <c r="C178" s="161">
        <v>301.8</v>
      </c>
      <c r="D178" s="160">
        <f t="shared" si="88"/>
        <v>301.8</v>
      </c>
      <c r="E178" s="160"/>
      <c r="F178" s="120">
        <f t="shared" si="89"/>
        <v>0</v>
      </c>
      <c r="G178" s="249">
        <f t="shared" ref="G178" si="95">(D178*F178)+D178</f>
        <v>301.8</v>
      </c>
      <c r="J178" s="146"/>
      <c r="K178" s="161"/>
      <c r="L178" s="162"/>
      <c r="M178" s="158"/>
      <c r="Q178" s="116"/>
    </row>
    <row r="179" spans="1:17" ht="12.75" x14ac:dyDescent="0.2">
      <c r="A179" s="163" t="s">
        <v>436</v>
      </c>
      <c r="B179" s="248" t="s">
        <v>508</v>
      </c>
      <c r="C179" s="161">
        <v>396.2</v>
      </c>
      <c r="D179" s="160">
        <f t="shared" si="88"/>
        <v>396.2</v>
      </c>
      <c r="E179" s="160"/>
      <c r="F179" s="120">
        <f t="shared" si="89"/>
        <v>0</v>
      </c>
      <c r="G179" s="249">
        <f t="shared" si="90"/>
        <v>396.2</v>
      </c>
      <c r="J179" s="146"/>
      <c r="K179" s="161"/>
      <c r="L179" s="162"/>
      <c r="M179" s="158"/>
      <c r="Q179" s="116"/>
    </row>
    <row r="180" spans="1:17" ht="12.75" x14ac:dyDescent="0.2">
      <c r="A180" s="163" t="s">
        <v>437</v>
      </c>
      <c r="B180" s="248" t="s">
        <v>509</v>
      </c>
      <c r="C180" s="161">
        <v>261.8</v>
      </c>
      <c r="D180" s="160">
        <f t="shared" si="88"/>
        <v>261.8</v>
      </c>
      <c r="E180" s="160"/>
      <c r="F180" s="120">
        <f t="shared" si="89"/>
        <v>0</v>
      </c>
      <c r="G180" s="249">
        <f t="shared" si="90"/>
        <v>261.8</v>
      </c>
      <c r="J180" s="146"/>
      <c r="K180" s="161"/>
      <c r="L180" s="162"/>
      <c r="M180" s="158"/>
      <c r="Q180" s="116"/>
    </row>
    <row r="181" spans="1:17" ht="12.75" x14ac:dyDescent="0.2">
      <c r="A181" s="166" t="s">
        <v>438</v>
      </c>
      <c r="B181" s="250" t="s">
        <v>510</v>
      </c>
      <c r="C181" s="232">
        <v>51.3</v>
      </c>
      <c r="D181" s="160">
        <f t="shared" si="88"/>
        <v>51.3</v>
      </c>
      <c r="E181" s="160"/>
      <c r="F181" s="120">
        <f t="shared" si="89"/>
        <v>0</v>
      </c>
      <c r="G181" s="249">
        <f t="shared" si="90"/>
        <v>51.3</v>
      </c>
      <c r="J181" s="146"/>
      <c r="K181" s="161"/>
      <c r="L181" s="162"/>
      <c r="M181" s="158"/>
      <c r="Q181" s="116"/>
    </row>
    <row r="182" spans="1:17" ht="12.75" x14ac:dyDescent="0.2">
      <c r="A182" s="166" t="s">
        <v>360</v>
      </c>
      <c r="B182" s="250">
        <v>8615015</v>
      </c>
      <c r="C182" s="232">
        <v>38.299999999999997</v>
      </c>
      <c r="D182" s="160">
        <f t="shared" si="88"/>
        <v>38.299999999999997</v>
      </c>
      <c r="E182" s="160"/>
      <c r="F182" s="120">
        <f t="shared" si="89"/>
        <v>0</v>
      </c>
      <c r="G182" s="249">
        <f t="shared" si="90"/>
        <v>38.299999999999997</v>
      </c>
      <c r="J182" s="146"/>
      <c r="K182" s="161"/>
      <c r="L182" s="162"/>
      <c r="M182" s="158"/>
      <c r="Q182" s="116"/>
    </row>
    <row r="183" spans="1:17" ht="12.75" x14ac:dyDescent="0.2">
      <c r="A183" s="166" t="s">
        <v>487</v>
      </c>
      <c r="B183" s="250">
        <v>8613015</v>
      </c>
      <c r="C183" s="232">
        <v>201.8</v>
      </c>
      <c r="D183" s="160">
        <f t="shared" si="88"/>
        <v>201.8</v>
      </c>
      <c r="E183" s="160"/>
      <c r="F183" s="120">
        <f t="shared" si="89"/>
        <v>0</v>
      </c>
      <c r="G183" s="249">
        <f t="shared" si="90"/>
        <v>201.8</v>
      </c>
      <c r="J183" s="146"/>
      <c r="K183" s="161"/>
      <c r="L183" s="162"/>
      <c r="M183" s="158"/>
      <c r="Q183" s="116"/>
    </row>
    <row r="184" spans="1:17" ht="12.75" x14ac:dyDescent="0.2">
      <c r="A184" s="163" t="s">
        <v>444</v>
      </c>
      <c r="B184" s="250" t="s">
        <v>511</v>
      </c>
      <c r="C184" s="232">
        <v>872.8</v>
      </c>
      <c r="D184" s="160">
        <f t="shared" si="88"/>
        <v>872.8</v>
      </c>
      <c r="E184" s="160"/>
      <c r="F184" s="120">
        <f t="shared" si="89"/>
        <v>0</v>
      </c>
      <c r="G184" s="249">
        <f t="shared" si="90"/>
        <v>872.8</v>
      </c>
      <c r="J184" s="146"/>
      <c r="K184" s="161"/>
      <c r="L184" s="162"/>
      <c r="M184" s="158"/>
      <c r="Q184" s="116"/>
    </row>
    <row r="185" spans="1:17" ht="12.75" x14ac:dyDescent="0.2">
      <c r="A185" s="163" t="s">
        <v>445</v>
      </c>
      <c r="B185" s="250" t="s">
        <v>512</v>
      </c>
      <c r="C185" s="232">
        <v>528.79999999999995</v>
      </c>
      <c r="D185" s="160">
        <f t="shared" si="88"/>
        <v>528.79999999999995</v>
      </c>
      <c r="E185" s="160"/>
      <c r="F185" s="120">
        <f t="shared" si="89"/>
        <v>0</v>
      </c>
      <c r="G185" s="249">
        <f t="shared" si="90"/>
        <v>528.79999999999995</v>
      </c>
      <c r="J185" s="146"/>
      <c r="K185" s="161"/>
      <c r="L185" s="162"/>
      <c r="M185" s="158"/>
      <c r="Q185" s="116"/>
    </row>
    <row r="186" spans="1:17" ht="12.75" x14ac:dyDescent="0.2">
      <c r="A186" s="166" t="s">
        <v>439</v>
      </c>
      <c r="B186" s="248">
        <v>8614015</v>
      </c>
      <c r="C186" s="161">
        <v>21.9</v>
      </c>
      <c r="D186" s="160">
        <f t="shared" si="88"/>
        <v>21.9</v>
      </c>
      <c r="E186" s="160"/>
      <c r="F186" s="120">
        <f t="shared" si="89"/>
        <v>0</v>
      </c>
      <c r="G186" s="249">
        <f t="shared" si="90"/>
        <v>21.9</v>
      </c>
      <c r="J186" s="146"/>
      <c r="K186" s="161"/>
      <c r="L186" s="162"/>
      <c r="M186" s="158"/>
      <c r="Q186" s="116"/>
    </row>
    <row r="187" spans="1:17" ht="12.75" x14ac:dyDescent="0.2">
      <c r="A187" s="166" t="s">
        <v>440</v>
      </c>
      <c r="B187" s="250" t="s">
        <v>513</v>
      </c>
      <c r="C187" s="232">
        <v>100.4</v>
      </c>
      <c r="D187" s="160">
        <f t="shared" si="88"/>
        <v>100.4</v>
      </c>
      <c r="E187" s="160"/>
      <c r="F187" s="120">
        <f t="shared" si="89"/>
        <v>0</v>
      </c>
      <c r="G187" s="249">
        <f t="shared" si="90"/>
        <v>100.4</v>
      </c>
      <c r="J187" s="146"/>
      <c r="K187" s="161"/>
      <c r="L187" s="162"/>
      <c r="M187" s="158"/>
      <c r="Q187" s="116"/>
    </row>
    <row r="188" spans="1:17" ht="12.75" x14ac:dyDescent="0.2">
      <c r="A188" s="166" t="s">
        <v>446</v>
      </c>
      <c r="B188" s="248" t="s">
        <v>514</v>
      </c>
      <c r="C188" s="161">
        <v>67.400000000000006</v>
      </c>
      <c r="D188" s="160">
        <f t="shared" si="88"/>
        <v>67.400000000000006</v>
      </c>
      <c r="E188" s="160"/>
      <c r="F188" s="120">
        <f t="shared" si="89"/>
        <v>0</v>
      </c>
      <c r="G188" s="249">
        <f t="shared" si="90"/>
        <v>67.400000000000006</v>
      </c>
      <c r="J188" s="146"/>
      <c r="K188" s="161"/>
      <c r="L188" s="162"/>
      <c r="M188" s="158"/>
      <c r="Q188" s="116"/>
    </row>
    <row r="189" spans="1:17" ht="12.75" x14ac:dyDescent="0.2">
      <c r="A189" s="166" t="s">
        <v>441</v>
      </c>
      <c r="B189" s="248">
        <v>8617015</v>
      </c>
      <c r="C189" s="161">
        <v>25.2</v>
      </c>
      <c r="D189" s="160">
        <f t="shared" si="88"/>
        <v>25.2</v>
      </c>
      <c r="E189" s="160"/>
      <c r="F189" s="120">
        <f t="shared" si="89"/>
        <v>0</v>
      </c>
      <c r="G189" s="249">
        <f t="shared" si="90"/>
        <v>25.2</v>
      </c>
      <c r="J189" s="146"/>
      <c r="K189" s="161"/>
      <c r="L189" s="162"/>
      <c r="M189" s="158"/>
      <c r="Q189" s="116"/>
    </row>
    <row r="190" spans="1:17" ht="12.75" x14ac:dyDescent="0.2">
      <c r="A190" s="166" t="s">
        <v>442</v>
      </c>
      <c r="B190" s="248" t="s">
        <v>515</v>
      </c>
      <c r="C190" s="161">
        <v>142.4</v>
      </c>
      <c r="D190" s="160">
        <f t="shared" si="88"/>
        <v>142.4</v>
      </c>
      <c r="E190" s="160"/>
      <c r="F190" s="120">
        <f t="shared" si="89"/>
        <v>0</v>
      </c>
      <c r="G190" s="249">
        <f t="shared" ref="G190" si="96">(D190*F190)+D190</f>
        <v>142.4</v>
      </c>
      <c r="J190" s="146"/>
      <c r="K190" s="161"/>
      <c r="L190" s="162"/>
      <c r="M190" s="158"/>
      <c r="Q190" s="116"/>
    </row>
    <row r="191" spans="1:17" ht="12.75" x14ac:dyDescent="0.2">
      <c r="A191" s="166" t="s">
        <v>431</v>
      </c>
      <c r="B191" s="248" t="s">
        <v>516</v>
      </c>
      <c r="C191" s="161">
        <v>1903.5</v>
      </c>
      <c r="D191" s="160">
        <f t="shared" ref="D191" si="97">(-C191*$F$2)+C191</f>
        <v>1903.5</v>
      </c>
      <c r="E191" s="160"/>
      <c r="F191" s="120">
        <f t="shared" si="89"/>
        <v>0</v>
      </c>
      <c r="G191" s="249">
        <f t="shared" ref="G191" si="98">(D191*F191)+D191</f>
        <v>1903.5</v>
      </c>
      <c r="J191" s="146"/>
      <c r="K191" s="161"/>
      <c r="L191" s="162"/>
      <c r="M191" s="158"/>
      <c r="Q191" s="116"/>
    </row>
    <row r="192" spans="1:17" ht="12.75" x14ac:dyDescent="0.2">
      <c r="A192" s="166" t="s">
        <v>432</v>
      </c>
      <c r="B192" s="248" t="s">
        <v>517</v>
      </c>
      <c r="C192" s="161">
        <v>146.9</v>
      </c>
      <c r="D192" s="160">
        <f t="shared" ref="D192" si="99">(-C192*$F$2)+C192</f>
        <v>146.9</v>
      </c>
      <c r="E192" s="160"/>
      <c r="F192" s="120">
        <f t="shared" si="89"/>
        <v>0</v>
      </c>
      <c r="G192" s="249">
        <f t="shared" ref="G192" si="100">(D192*F192)+D192</f>
        <v>146.9</v>
      </c>
      <c r="J192" s="146"/>
      <c r="K192" s="161"/>
      <c r="L192" s="162"/>
      <c r="M192" s="158"/>
      <c r="Q192" s="116"/>
    </row>
    <row r="193" spans="1:17" ht="12.75" x14ac:dyDescent="0.2">
      <c r="A193" s="166" t="s">
        <v>447</v>
      </c>
      <c r="B193" s="248" t="s">
        <v>518</v>
      </c>
      <c r="C193" s="161">
        <v>226.4</v>
      </c>
      <c r="D193" s="160">
        <f t="shared" si="88"/>
        <v>226.4</v>
      </c>
      <c r="E193" s="160"/>
      <c r="F193" s="120">
        <f t="shared" si="89"/>
        <v>0</v>
      </c>
      <c r="G193" s="249">
        <f t="shared" ref="G193" si="101">(D193*F193)+D193</f>
        <v>226.4</v>
      </c>
      <c r="J193" s="146"/>
      <c r="K193" s="161"/>
      <c r="L193" s="162"/>
      <c r="M193" s="158"/>
      <c r="Q193" s="116"/>
    </row>
    <row r="194" spans="1:17" ht="12.75" x14ac:dyDescent="0.2">
      <c r="A194" s="162" t="s">
        <v>448</v>
      </c>
      <c r="B194" s="248" t="s">
        <v>519</v>
      </c>
      <c r="C194" s="161">
        <v>436.8</v>
      </c>
      <c r="D194" s="160">
        <f t="shared" ref="D194" si="102">(-C194*$F$2)+C194</f>
        <v>436.8</v>
      </c>
      <c r="E194" s="160"/>
      <c r="F194" s="120">
        <f t="shared" si="89"/>
        <v>0</v>
      </c>
      <c r="G194" s="249">
        <f t="shared" ref="G194" si="103">(D194*F194)+D194</f>
        <v>436.8</v>
      </c>
      <c r="J194" s="146"/>
      <c r="K194" s="161"/>
      <c r="L194" s="162"/>
      <c r="M194" s="158"/>
      <c r="Q194" s="116"/>
    </row>
    <row r="195" spans="1:17" ht="12.75" x14ac:dyDescent="0.2">
      <c r="A195" s="221" t="s">
        <v>449</v>
      </c>
      <c r="B195" s="251">
        <v>8630000</v>
      </c>
      <c r="C195" s="246">
        <v>27.4</v>
      </c>
      <c r="D195" s="252">
        <f t="shared" ref="D195" si="104">(-C195*$F$2)+C195</f>
        <v>27.4</v>
      </c>
      <c r="E195" s="252"/>
      <c r="F195" s="125">
        <f t="shared" si="89"/>
        <v>0</v>
      </c>
      <c r="G195" s="253">
        <f t="shared" ref="G195" si="105">(D195*F195)+D195</f>
        <v>27.4</v>
      </c>
      <c r="J195" s="146"/>
      <c r="K195" s="161"/>
      <c r="L195" s="162"/>
      <c r="M195" s="158"/>
      <c r="Q195" s="116"/>
    </row>
    <row r="196" spans="1:17" ht="12.75" x14ac:dyDescent="0.2">
      <c r="A196" s="162"/>
      <c r="B196" s="145"/>
      <c r="C196" s="161"/>
      <c r="D196" s="159"/>
      <c r="E196" s="159"/>
      <c r="F196" s="120"/>
      <c r="G196" s="151"/>
      <c r="H196" s="158"/>
      <c r="J196" s="146"/>
      <c r="K196" s="161"/>
      <c r="L196" s="162"/>
      <c r="M196" s="158"/>
      <c r="Q196" s="116"/>
    </row>
    <row r="197" spans="1:17" ht="12.75" x14ac:dyDescent="0.2">
      <c r="A197" s="162" t="s">
        <v>325</v>
      </c>
      <c r="B197" s="145">
        <v>7200125</v>
      </c>
      <c r="C197" s="232">
        <v>129.19999999999999</v>
      </c>
      <c r="D197" s="159">
        <f t="shared" ref="D197" si="106">(-C197*$B$2)+C197</f>
        <v>129.19999999999999</v>
      </c>
      <c r="E197" s="159"/>
      <c r="F197" s="120">
        <f t="shared" ref="F197:F202" si="107">$B$5</f>
        <v>0</v>
      </c>
      <c r="G197" s="151">
        <f t="shared" ref="G197" si="108">(D197*F197)+D197</f>
        <v>129.19999999999999</v>
      </c>
      <c r="H197" s="233"/>
      <c r="J197" s="146"/>
      <c r="K197" s="161"/>
      <c r="L197" s="162"/>
      <c r="M197" s="158"/>
      <c r="P197" s="161"/>
      <c r="Q197" s="159"/>
    </row>
    <row r="198" spans="1:17" ht="12.75" x14ac:dyDescent="0.2">
      <c r="A198" s="162" t="s">
        <v>315</v>
      </c>
      <c r="B198" s="145">
        <v>7200135</v>
      </c>
      <c r="C198" s="161">
        <v>21.2</v>
      </c>
      <c r="D198" s="159">
        <f t="shared" ref="D198:D202" si="109">(-C198*$B$2)+C198</f>
        <v>21.2</v>
      </c>
      <c r="E198" s="159"/>
      <c r="F198" s="120">
        <f t="shared" si="107"/>
        <v>0</v>
      </c>
      <c r="G198" s="151">
        <f t="shared" ref="G198:G200" si="110">(D198*F198)+D198</f>
        <v>21.2</v>
      </c>
      <c r="H198" s="158"/>
      <c r="J198" s="146"/>
      <c r="K198" s="161"/>
      <c r="L198" s="162"/>
      <c r="M198" s="158"/>
      <c r="P198" s="161"/>
      <c r="Q198" s="159"/>
    </row>
    <row r="199" spans="1:17" ht="12.75" x14ac:dyDescent="0.2">
      <c r="A199" s="162" t="s">
        <v>328</v>
      </c>
      <c r="B199" s="145">
        <v>7200107</v>
      </c>
      <c r="C199" s="161">
        <v>119.3</v>
      </c>
      <c r="D199" s="159">
        <f t="shared" si="109"/>
        <v>119.3</v>
      </c>
      <c r="E199" s="159"/>
      <c r="F199" s="120">
        <f t="shared" si="107"/>
        <v>0</v>
      </c>
      <c r="G199" s="151">
        <f t="shared" si="110"/>
        <v>119.3</v>
      </c>
      <c r="H199" s="158"/>
      <c r="J199" s="146"/>
      <c r="K199" s="161"/>
      <c r="L199" s="162"/>
      <c r="M199" s="158"/>
      <c r="P199" s="161"/>
      <c r="Q199" s="159"/>
    </row>
    <row r="200" spans="1:17" ht="12.75" x14ac:dyDescent="0.2">
      <c r="A200" s="162" t="s">
        <v>326</v>
      </c>
      <c r="B200" s="145">
        <v>7200140</v>
      </c>
      <c r="C200" s="161">
        <v>6.7</v>
      </c>
      <c r="D200" s="159">
        <f t="shared" si="109"/>
        <v>6.7</v>
      </c>
      <c r="E200" s="159"/>
      <c r="F200" s="120">
        <f t="shared" si="107"/>
        <v>0</v>
      </c>
      <c r="G200" s="151">
        <f t="shared" si="110"/>
        <v>6.7</v>
      </c>
      <c r="H200" s="158"/>
      <c r="J200" s="146"/>
      <c r="K200" s="161"/>
      <c r="L200" s="162"/>
      <c r="M200" s="158"/>
      <c r="P200" s="161"/>
      <c r="Q200" s="159"/>
    </row>
    <row r="201" spans="1:17" ht="12.75" x14ac:dyDescent="0.2">
      <c r="A201" s="162" t="s">
        <v>327</v>
      </c>
      <c r="B201" s="145">
        <v>8013000</v>
      </c>
      <c r="C201" s="161">
        <v>151.80000000000001</v>
      </c>
      <c r="D201" s="159">
        <f t="shared" si="109"/>
        <v>151.80000000000001</v>
      </c>
      <c r="E201" s="159"/>
      <c r="F201" s="120">
        <f t="shared" si="107"/>
        <v>0</v>
      </c>
      <c r="G201" s="151">
        <f>(D201*F201)+D201</f>
        <v>151.80000000000001</v>
      </c>
      <c r="H201" s="158"/>
      <c r="J201" s="146"/>
      <c r="K201" s="161"/>
      <c r="L201" s="162"/>
      <c r="M201" s="158"/>
      <c r="P201" s="161"/>
      <c r="Q201" s="159"/>
    </row>
    <row r="202" spans="1:17" ht="12.75" x14ac:dyDescent="0.2">
      <c r="A202" s="221" t="s">
        <v>361</v>
      </c>
      <c r="B202" s="141">
        <v>7200109</v>
      </c>
      <c r="C202" s="246">
        <v>47.7</v>
      </c>
      <c r="D202" s="143">
        <f t="shared" si="109"/>
        <v>47.7</v>
      </c>
      <c r="E202" s="143"/>
      <c r="F202" s="125">
        <f t="shared" si="107"/>
        <v>0</v>
      </c>
      <c r="G202" s="144">
        <f>(D202*F202)+D202</f>
        <v>47.7</v>
      </c>
      <c r="H202" s="158"/>
      <c r="J202" s="146"/>
      <c r="K202" s="161"/>
      <c r="L202" s="162"/>
      <c r="M202" s="158"/>
      <c r="P202" s="161"/>
      <c r="Q202" s="159"/>
    </row>
    <row r="203" spans="1:17" x14ac:dyDescent="0.2">
      <c r="A203" s="152"/>
      <c r="B203" s="168"/>
      <c r="C203" s="237" t="s">
        <v>152</v>
      </c>
      <c r="D203" s="168"/>
      <c r="E203" s="168"/>
      <c r="F203" s="168"/>
      <c r="G203" s="151"/>
      <c r="H203" s="158"/>
      <c r="J203" s="146"/>
      <c r="K203" s="162"/>
      <c r="L203" s="162"/>
      <c r="M203" s="158"/>
      <c r="Q203" s="116"/>
    </row>
    <row r="204" spans="1:17" ht="12.75" customHeight="1" x14ac:dyDescent="0.2">
      <c r="A204" s="169" t="s">
        <v>248</v>
      </c>
      <c r="B204" s="168"/>
      <c r="C204" s="237"/>
      <c r="D204" s="170"/>
      <c r="E204" s="170"/>
      <c r="F204" s="168"/>
      <c r="G204" s="151"/>
      <c r="H204" s="158"/>
      <c r="J204" s="146"/>
      <c r="K204" s="162"/>
      <c r="L204" s="162"/>
      <c r="M204" s="158"/>
      <c r="Q204" s="116"/>
    </row>
    <row r="205" spans="1:17" ht="12.75" customHeight="1" x14ac:dyDescent="0.2">
      <c r="A205" s="169"/>
      <c r="B205" s="168"/>
      <c r="C205" s="232"/>
      <c r="D205" s="116"/>
      <c r="E205" s="159"/>
      <c r="F205" s="138"/>
      <c r="G205" s="151"/>
      <c r="H205" s="158"/>
      <c r="J205" s="146"/>
      <c r="K205" s="162"/>
      <c r="L205" s="162"/>
      <c r="M205" s="158"/>
      <c r="Q205" s="116"/>
    </row>
    <row r="206" spans="1:17" ht="12.75" x14ac:dyDescent="0.2">
      <c r="A206" s="171" t="s">
        <v>249</v>
      </c>
      <c r="B206" s="113">
        <v>870011510</v>
      </c>
      <c r="C206" s="232">
        <v>290</v>
      </c>
      <c r="D206" s="116">
        <f>(-C206*$E$2)+C206</f>
        <v>290</v>
      </c>
      <c r="E206" s="159"/>
      <c r="F206" s="138">
        <f>$D$5</f>
        <v>0</v>
      </c>
      <c r="G206" s="151">
        <f>(D206*F206)+D206</f>
        <v>290</v>
      </c>
      <c r="H206" s="233"/>
      <c r="J206" s="146"/>
      <c r="K206" s="160"/>
      <c r="L206" s="162"/>
      <c r="M206" s="158"/>
      <c r="Q206" s="116"/>
    </row>
    <row r="207" spans="1:17" ht="12.75" x14ac:dyDescent="0.2">
      <c r="A207" s="172" t="s">
        <v>15</v>
      </c>
      <c r="B207" s="141">
        <v>870011515</v>
      </c>
      <c r="C207" s="246">
        <v>290</v>
      </c>
      <c r="D207" s="143">
        <f>(-C207*$E$2)+C207</f>
        <v>290</v>
      </c>
      <c r="E207" s="143"/>
      <c r="F207" s="124">
        <f>$D$5</f>
        <v>0</v>
      </c>
      <c r="G207" s="144">
        <f>(D207*F207)+D207</f>
        <v>290</v>
      </c>
      <c r="J207" s="146"/>
      <c r="K207" s="160"/>
      <c r="L207" s="162"/>
      <c r="M207" s="158"/>
      <c r="Q207" s="116"/>
    </row>
    <row r="208" spans="1:17" ht="12.75" x14ac:dyDescent="0.2">
      <c r="A208" s="171" t="s">
        <v>251</v>
      </c>
      <c r="B208" s="113"/>
      <c r="C208" s="232"/>
      <c r="D208" s="116"/>
      <c r="E208" s="159"/>
      <c r="F208" s="138"/>
      <c r="G208" s="151"/>
      <c r="J208" s="146"/>
      <c r="K208" s="160"/>
      <c r="L208" s="162"/>
      <c r="M208" s="158"/>
      <c r="Q208" s="116"/>
    </row>
    <row r="209" spans="1:17" ht="12.75" x14ac:dyDescent="0.2">
      <c r="A209" s="169"/>
      <c r="B209" s="113"/>
      <c r="C209" s="232"/>
      <c r="D209" s="116"/>
      <c r="E209" s="159"/>
      <c r="F209" s="138"/>
      <c r="G209" s="151"/>
      <c r="J209" s="146"/>
      <c r="K209" s="160"/>
      <c r="L209" s="162"/>
      <c r="M209" s="158"/>
      <c r="Q209" s="116"/>
    </row>
    <row r="210" spans="1:17" ht="12.75" x14ac:dyDescent="0.2">
      <c r="A210" s="171" t="s">
        <v>249</v>
      </c>
      <c r="B210" s="113">
        <v>870013510</v>
      </c>
      <c r="C210" s="232">
        <v>435</v>
      </c>
      <c r="D210" s="116">
        <f>(-C210*$E$2)+C210</f>
        <v>435</v>
      </c>
      <c r="E210" s="159"/>
      <c r="F210" s="138">
        <f>$D$5</f>
        <v>0</v>
      </c>
      <c r="G210" s="151">
        <f>(D210*F210)+D210</f>
        <v>435</v>
      </c>
      <c r="J210" s="146"/>
      <c r="K210" s="160"/>
      <c r="L210" s="162"/>
      <c r="M210" s="158"/>
      <c r="Q210" s="116"/>
    </row>
    <row r="211" spans="1:17" ht="12.75" x14ac:dyDescent="0.2">
      <c r="A211" s="172" t="s">
        <v>15</v>
      </c>
      <c r="B211" s="141">
        <v>870013515</v>
      </c>
      <c r="C211" s="246">
        <v>435</v>
      </c>
      <c r="D211" s="143">
        <f>(-C211*$E$2)+C211</f>
        <v>435</v>
      </c>
      <c r="E211" s="143"/>
      <c r="F211" s="124">
        <f>$D$5</f>
        <v>0</v>
      </c>
      <c r="G211" s="144">
        <f>(D211*F211)+D211</f>
        <v>435</v>
      </c>
      <c r="J211" s="146"/>
      <c r="K211" s="160"/>
      <c r="L211" s="162"/>
      <c r="M211" s="158"/>
      <c r="Q211" s="116"/>
    </row>
    <row r="212" spans="1:17" ht="12.75" x14ac:dyDescent="0.2">
      <c r="A212" s="171" t="s">
        <v>153</v>
      </c>
      <c r="B212" s="113"/>
      <c r="C212" s="232"/>
      <c r="D212" s="116"/>
      <c r="E212" s="159"/>
      <c r="F212" s="138"/>
      <c r="G212" s="151"/>
      <c r="J212" s="146"/>
      <c r="K212" s="160"/>
      <c r="L212" s="162"/>
      <c r="M212" s="158"/>
      <c r="Q212" s="116"/>
    </row>
    <row r="213" spans="1:17" ht="12.75" x14ac:dyDescent="0.2">
      <c r="A213" s="169"/>
      <c r="B213" s="113"/>
      <c r="C213" s="232"/>
      <c r="D213" s="116"/>
      <c r="E213" s="159"/>
      <c r="F213" s="138"/>
      <c r="G213" s="151"/>
      <c r="J213" s="146"/>
      <c r="K213" s="160"/>
      <c r="L213" s="162"/>
      <c r="M213" s="158"/>
      <c r="Q213" s="116"/>
    </row>
    <row r="214" spans="1:17" ht="12.75" x14ac:dyDescent="0.2">
      <c r="A214" s="171" t="s">
        <v>249</v>
      </c>
      <c r="B214" s="113">
        <v>870015010</v>
      </c>
      <c r="C214" s="232">
        <v>259.75</v>
      </c>
      <c r="D214" s="116">
        <f>(-C214*$E$2)+C214</f>
        <v>259.75</v>
      </c>
      <c r="E214" s="159"/>
      <c r="F214" s="138">
        <f>$D$5</f>
        <v>0</v>
      </c>
      <c r="G214" s="151">
        <f>(D214*F214)+D214</f>
        <v>259.75</v>
      </c>
      <c r="J214" s="146"/>
      <c r="K214" s="160"/>
      <c r="L214" s="162"/>
      <c r="M214" s="158"/>
      <c r="Q214" s="116"/>
    </row>
    <row r="215" spans="1:17" ht="12.75" x14ac:dyDescent="0.2">
      <c r="A215" s="172" t="s">
        <v>15</v>
      </c>
      <c r="B215" s="141">
        <v>870015015</v>
      </c>
      <c r="C215" s="246">
        <v>259.75</v>
      </c>
      <c r="D215" s="143">
        <f>(-C215*$E$2)+C215</f>
        <v>259.75</v>
      </c>
      <c r="E215" s="143"/>
      <c r="F215" s="124">
        <f>$D$5</f>
        <v>0</v>
      </c>
      <c r="G215" s="144">
        <f>(D215*F215)+D215</f>
        <v>259.75</v>
      </c>
      <c r="J215" s="146"/>
      <c r="K215" s="160"/>
      <c r="L215" s="162"/>
      <c r="M215" s="158"/>
      <c r="Q215" s="116"/>
    </row>
    <row r="216" spans="1:17" ht="12.75" x14ac:dyDescent="0.2">
      <c r="A216" s="171" t="s">
        <v>154</v>
      </c>
      <c r="B216" s="113"/>
      <c r="C216" s="232"/>
      <c r="D216" s="116"/>
      <c r="E216" s="159"/>
      <c r="F216" s="138"/>
      <c r="G216" s="151"/>
      <c r="J216" s="146"/>
      <c r="K216" s="160"/>
      <c r="L216" s="162"/>
      <c r="M216" s="158"/>
      <c r="Q216" s="116"/>
    </row>
    <row r="217" spans="1:17" ht="12.75" x14ac:dyDescent="0.2">
      <c r="A217" s="169"/>
      <c r="B217" s="113"/>
      <c r="C217" s="232"/>
      <c r="D217" s="116"/>
      <c r="E217" s="159"/>
      <c r="F217" s="138"/>
      <c r="G217" s="151"/>
      <c r="J217" s="146"/>
      <c r="K217" s="160"/>
      <c r="L217" s="162"/>
      <c r="M217" s="158"/>
      <c r="Q217" s="116"/>
    </row>
    <row r="218" spans="1:17" ht="12.75" x14ac:dyDescent="0.2">
      <c r="A218" s="171" t="s">
        <v>249</v>
      </c>
      <c r="B218" s="113">
        <v>870015110</v>
      </c>
      <c r="C218" s="232">
        <v>259.75</v>
      </c>
      <c r="D218" s="116">
        <f>(-C218*$E$2)+C218</f>
        <v>259.75</v>
      </c>
      <c r="E218" s="159"/>
      <c r="F218" s="138">
        <f>$D$5</f>
        <v>0</v>
      </c>
      <c r="G218" s="151">
        <f>(D218*F218)+D218</f>
        <v>259.75</v>
      </c>
      <c r="J218" s="146"/>
      <c r="K218" s="160"/>
      <c r="L218" s="162"/>
      <c r="M218" s="158"/>
      <c r="Q218" s="116"/>
    </row>
    <row r="219" spans="1:17" ht="12.75" x14ac:dyDescent="0.2">
      <c r="A219" s="172" t="s">
        <v>15</v>
      </c>
      <c r="B219" s="141">
        <v>870015115</v>
      </c>
      <c r="C219" s="246">
        <v>259.75</v>
      </c>
      <c r="D219" s="143">
        <f>(-C219*$E$2)+C219</f>
        <v>259.75</v>
      </c>
      <c r="E219" s="143"/>
      <c r="F219" s="124">
        <f>$D$5</f>
        <v>0</v>
      </c>
      <c r="G219" s="144">
        <f>(D219*F219)+D219</f>
        <v>259.75</v>
      </c>
      <c r="J219" s="146"/>
      <c r="K219" s="160"/>
      <c r="L219" s="162"/>
      <c r="M219" s="158"/>
      <c r="Q219" s="116"/>
    </row>
    <row r="220" spans="1:17" ht="12.75" x14ac:dyDescent="0.2">
      <c r="A220" s="171" t="s">
        <v>229</v>
      </c>
      <c r="B220" s="113"/>
      <c r="C220" s="232"/>
      <c r="D220" s="116"/>
      <c r="E220" s="159"/>
      <c r="F220" s="138"/>
      <c r="G220" s="151"/>
      <c r="J220" s="146"/>
      <c r="K220" s="160"/>
      <c r="L220" s="162"/>
      <c r="M220" s="158"/>
      <c r="Q220" s="116"/>
    </row>
    <row r="221" spans="1:17" ht="12.75" x14ac:dyDescent="0.2">
      <c r="A221" s="169"/>
      <c r="B221" s="113"/>
      <c r="C221" s="232"/>
      <c r="D221" s="116"/>
      <c r="E221" s="159"/>
      <c r="F221" s="138"/>
      <c r="G221" s="151"/>
      <c r="J221" s="146"/>
      <c r="K221" s="160"/>
      <c r="L221" s="162"/>
      <c r="M221" s="158"/>
      <c r="Q221" s="116"/>
    </row>
    <row r="222" spans="1:17" ht="12.75" x14ac:dyDescent="0.2">
      <c r="A222" s="171" t="s">
        <v>249</v>
      </c>
      <c r="B222" s="113">
        <v>870019010</v>
      </c>
      <c r="C222" s="232">
        <v>39.200000000000003</v>
      </c>
      <c r="D222" s="116">
        <f>(-C222*$E$2)+C222</f>
        <v>39.200000000000003</v>
      </c>
      <c r="E222" s="159"/>
      <c r="F222" s="138">
        <f>$D$5</f>
        <v>0</v>
      </c>
      <c r="G222" s="151">
        <f>(D222*F222)+D222</f>
        <v>39.200000000000003</v>
      </c>
      <c r="J222" s="146"/>
      <c r="K222" s="160"/>
      <c r="L222" s="162"/>
      <c r="M222" s="158"/>
      <c r="Q222" s="116"/>
    </row>
    <row r="223" spans="1:17" ht="12.75" x14ac:dyDescent="0.2">
      <c r="A223" s="172" t="s">
        <v>15</v>
      </c>
      <c r="B223" s="141">
        <v>870019015</v>
      </c>
      <c r="C223" s="246">
        <v>39.200000000000003</v>
      </c>
      <c r="D223" s="143">
        <f>(-C223*$E$2)+C223</f>
        <v>39.200000000000003</v>
      </c>
      <c r="E223" s="143"/>
      <c r="F223" s="124">
        <f>$D$5</f>
        <v>0</v>
      </c>
      <c r="G223" s="144">
        <f>(D223*F223)+D223</f>
        <v>39.200000000000003</v>
      </c>
      <c r="J223" s="146"/>
      <c r="K223" s="160"/>
      <c r="L223" s="162"/>
      <c r="M223" s="158"/>
      <c r="Q223" s="116"/>
    </row>
    <row r="224" spans="1:17" ht="12.75" x14ac:dyDescent="0.2">
      <c r="A224" s="173" t="s">
        <v>250</v>
      </c>
      <c r="B224" s="113"/>
      <c r="C224" s="232"/>
      <c r="D224" s="116"/>
      <c r="E224" s="159"/>
      <c r="F224" s="138"/>
      <c r="G224" s="151"/>
      <c r="J224" s="146"/>
      <c r="K224" s="160"/>
      <c r="L224" s="162"/>
      <c r="M224" s="158"/>
      <c r="Q224" s="116"/>
    </row>
    <row r="225" spans="1:17" ht="12.75" x14ac:dyDescent="0.2">
      <c r="A225" s="169"/>
      <c r="B225" s="113"/>
      <c r="C225" s="232"/>
      <c r="D225" s="116"/>
      <c r="E225" s="159"/>
      <c r="F225" s="138"/>
      <c r="G225" s="151"/>
      <c r="J225" s="146"/>
      <c r="K225" s="160"/>
      <c r="L225" s="162"/>
      <c r="M225" s="158"/>
      <c r="Q225" s="116"/>
    </row>
    <row r="226" spans="1:17" ht="12.75" x14ac:dyDescent="0.2">
      <c r="A226" s="171" t="s">
        <v>249</v>
      </c>
      <c r="B226" s="113">
        <v>870016310</v>
      </c>
      <c r="C226" s="232">
        <v>37.4</v>
      </c>
      <c r="D226" s="116">
        <f>(-C226*$E$2)+C226</f>
        <v>37.4</v>
      </c>
      <c r="E226" s="159"/>
      <c r="F226" s="138">
        <f>$D$5</f>
        <v>0</v>
      </c>
      <c r="G226" s="151">
        <f>(D226*F226)+D226</f>
        <v>37.4</v>
      </c>
      <c r="J226" s="146"/>
      <c r="K226" s="160"/>
      <c r="L226" s="162"/>
      <c r="M226" s="158"/>
      <c r="Q226" s="116"/>
    </row>
    <row r="227" spans="1:17" ht="12.75" x14ac:dyDescent="0.2">
      <c r="A227" s="172" t="s">
        <v>15</v>
      </c>
      <c r="B227" s="141">
        <v>870016315</v>
      </c>
      <c r="C227" s="246">
        <v>37.4</v>
      </c>
      <c r="D227" s="143">
        <f>(-C227*$E$2)+C227</f>
        <v>37.4</v>
      </c>
      <c r="E227" s="143"/>
      <c r="F227" s="124">
        <f>$D$5</f>
        <v>0</v>
      </c>
      <c r="G227" s="144">
        <f>(D227*F227)+D227</f>
        <v>37.4</v>
      </c>
      <c r="J227" s="146"/>
      <c r="K227" s="160"/>
      <c r="L227" s="162"/>
      <c r="M227" s="158"/>
      <c r="Q227" s="116"/>
    </row>
    <row r="228" spans="1:17" ht="12.75" x14ac:dyDescent="0.2">
      <c r="A228" s="173" t="s">
        <v>262</v>
      </c>
      <c r="B228" s="113"/>
      <c r="C228" s="232"/>
      <c r="D228" s="116"/>
      <c r="E228" s="159"/>
      <c r="F228" s="138"/>
      <c r="G228" s="151"/>
      <c r="J228" s="146"/>
      <c r="K228" s="160"/>
      <c r="L228" s="162"/>
      <c r="M228" s="158"/>
      <c r="Q228" s="116"/>
    </row>
    <row r="229" spans="1:17" ht="12.75" x14ac:dyDescent="0.2">
      <c r="A229" s="169"/>
      <c r="B229" s="113"/>
      <c r="C229" s="232"/>
      <c r="D229" s="116"/>
      <c r="E229" s="159"/>
      <c r="F229" s="138"/>
      <c r="G229" s="151"/>
      <c r="J229" s="146"/>
      <c r="K229" s="160"/>
      <c r="L229" s="162"/>
      <c r="M229" s="158"/>
      <c r="Q229" s="116"/>
    </row>
    <row r="230" spans="1:17" ht="12.75" x14ac:dyDescent="0.2">
      <c r="A230" s="171" t="s">
        <v>493</v>
      </c>
      <c r="B230" s="113">
        <v>8700171</v>
      </c>
      <c r="C230" s="232">
        <v>192</v>
      </c>
      <c r="D230" s="116">
        <f>(-C230*$E$2)+C230</f>
        <v>192</v>
      </c>
      <c r="E230" s="159"/>
      <c r="F230" s="138">
        <f>$D$5</f>
        <v>0</v>
      </c>
      <c r="G230" s="151">
        <f>(D230*F230)+D230</f>
        <v>192</v>
      </c>
      <c r="J230" s="146"/>
      <c r="K230" s="160"/>
      <c r="L230" s="162"/>
      <c r="M230" s="158"/>
      <c r="Q230" s="116"/>
    </row>
    <row r="231" spans="1:17" ht="12.75" x14ac:dyDescent="0.2">
      <c r="A231" s="171" t="s">
        <v>492</v>
      </c>
      <c r="B231" s="113">
        <v>870017110</v>
      </c>
      <c r="C231" s="232">
        <v>192</v>
      </c>
      <c r="D231" s="116">
        <f t="shared" ref="D231:D232" si="111">(-C231*$E$2)+C231</f>
        <v>192</v>
      </c>
      <c r="E231" s="159"/>
      <c r="F231" s="138">
        <f t="shared" ref="F231:F232" si="112">$D$5</f>
        <v>0</v>
      </c>
      <c r="G231" s="151">
        <f t="shared" ref="G231:G232" si="113">(D231*F231)+D231</f>
        <v>192</v>
      </c>
      <c r="J231" s="146"/>
      <c r="K231" s="160"/>
      <c r="L231" s="162"/>
      <c r="M231" s="158"/>
      <c r="Q231" s="116"/>
    </row>
    <row r="232" spans="1:17" ht="12.75" x14ac:dyDescent="0.2">
      <c r="A232" s="171" t="s">
        <v>33</v>
      </c>
      <c r="B232" s="113">
        <v>870017115</v>
      </c>
      <c r="C232" s="232">
        <v>192</v>
      </c>
      <c r="D232" s="116">
        <f t="shared" si="111"/>
        <v>192</v>
      </c>
      <c r="E232" s="159"/>
      <c r="F232" s="138">
        <f t="shared" si="112"/>
        <v>0</v>
      </c>
      <c r="G232" s="151">
        <f t="shared" si="113"/>
        <v>192</v>
      </c>
      <c r="J232" s="146"/>
      <c r="K232" s="160"/>
      <c r="L232" s="162"/>
      <c r="M232" s="158"/>
      <c r="Q232" s="116"/>
    </row>
    <row r="233" spans="1:17" ht="12.75" x14ac:dyDescent="0.2">
      <c r="A233" s="172"/>
      <c r="B233" s="141"/>
      <c r="C233" s="246"/>
      <c r="D233" s="143"/>
      <c r="E233" s="143"/>
      <c r="F233" s="124"/>
      <c r="G233" s="144"/>
      <c r="J233" s="146"/>
      <c r="K233" s="160"/>
      <c r="L233" s="162"/>
      <c r="M233" s="158"/>
      <c r="Q233" s="116"/>
    </row>
    <row r="234" spans="1:17" ht="12.75" x14ac:dyDescent="0.2">
      <c r="A234" s="173" t="s">
        <v>68</v>
      </c>
      <c r="B234" s="113"/>
      <c r="C234" s="232"/>
      <c r="D234" s="116"/>
      <c r="E234" s="159"/>
      <c r="F234" s="138"/>
      <c r="G234" s="151"/>
      <c r="J234" s="146"/>
      <c r="K234" s="160"/>
      <c r="L234" s="162"/>
      <c r="M234" s="158"/>
      <c r="Q234" s="116"/>
    </row>
    <row r="235" spans="1:17" ht="12.75" x14ac:dyDescent="0.2">
      <c r="A235" s="169"/>
      <c r="B235" s="113"/>
      <c r="C235" s="232"/>
      <c r="D235" s="116"/>
      <c r="E235" s="159"/>
      <c r="F235" s="138"/>
      <c r="G235" s="151"/>
      <c r="J235" s="146"/>
      <c r="K235" s="160"/>
      <c r="L235" s="162"/>
      <c r="M235" s="158"/>
      <c r="Q235" s="116"/>
    </row>
    <row r="236" spans="1:17" ht="12.75" x14ac:dyDescent="0.2">
      <c r="A236" s="171" t="s">
        <v>249</v>
      </c>
      <c r="B236" s="113">
        <v>870018010</v>
      </c>
      <c r="C236" s="232">
        <v>43.05</v>
      </c>
      <c r="D236" s="116">
        <f>(-C236*$E$2)+C236</f>
        <v>43.05</v>
      </c>
      <c r="E236" s="159"/>
      <c r="F236" s="138">
        <f>$D$5</f>
        <v>0</v>
      </c>
      <c r="G236" s="151">
        <f>(D236*F236)+D236</f>
        <v>43.05</v>
      </c>
      <c r="J236" s="146"/>
      <c r="K236" s="160"/>
      <c r="L236" s="162"/>
      <c r="M236" s="158"/>
      <c r="Q236" s="116"/>
    </row>
    <row r="237" spans="1:17" ht="12.75" x14ac:dyDescent="0.2">
      <c r="A237" s="172" t="s">
        <v>15</v>
      </c>
      <c r="B237" s="141">
        <v>870018015</v>
      </c>
      <c r="C237" s="246">
        <v>43.05</v>
      </c>
      <c r="D237" s="143">
        <f>(-C237*$E$2)+C237</f>
        <v>43.05</v>
      </c>
      <c r="E237" s="143"/>
      <c r="F237" s="124">
        <f>$D$5</f>
        <v>0</v>
      </c>
      <c r="G237" s="144">
        <f>(D237*F237)+D237</f>
        <v>43.05</v>
      </c>
      <c r="J237" s="146"/>
      <c r="K237" s="160"/>
      <c r="L237" s="162"/>
      <c r="M237" s="158"/>
      <c r="Q237" s="116"/>
    </row>
    <row r="238" spans="1:17" ht="12.75" x14ac:dyDescent="0.2">
      <c r="A238" s="173" t="s">
        <v>235</v>
      </c>
      <c r="B238" s="113"/>
      <c r="C238" s="232"/>
      <c r="D238" s="116"/>
      <c r="E238" s="159"/>
      <c r="F238" s="138"/>
      <c r="G238" s="151"/>
      <c r="J238" s="146"/>
      <c r="K238" s="162"/>
      <c r="L238" s="162"/>
      <c r="M238" s="158"/>
      <c r="Q238" s="116"/>
    </row>
    <row r="239" spans="1:17" ht="12.75" x14ac:dyDescent="0.2">
      <c r="A239" s="169"/>
      <c r="B239" s="113"/>
      <c r="C239" s="232"/>
      <c r="D239" s="116"/>
      <c r="E239" s="159"/>
      <c r="F239" s="138"/>
      <c r="G239" s="151"/>
      <c r="J239" s="146"/>
      <c r="K239" s="162"/>
      <c r="L239" s="162"/>
      <c r="M239" s="158"/>
      <c r="Q239" s="116"/>
    </row>
    <row r="240" spans="1:17" ht="12.75" x14ac:dyDescent="0.2">
      <c r="A240" s="171" t="s">
        <v>249</v>
      </c>
      <c r="B240" s="113">
        <v>870030510</v>
      </c>
      <c r="C240" s="232">
        <v>88.4</v>
      </c>
      <c r="D240" s="116">
        <f>(-C240*$E$2)+C240</f>
        <v>88.4</v>
      </c>
      <c r="E240" s="159"/>
      <c r="F240" s="138">
        <f>$D$5</f>
        <v>0</v>
      </c>
      <c r="G240" s="151">
        <f>(D240*F240)+D240</f>
        <v>88.4</v>
      </c>
      <c r="J240" s="146"/>
      <c r="K240" s="160"/>
      <c r="L240" s="162"/>
      <c r="M240" s="158"/>
      <c r="Q240" s="116"/>
    </row>
    <row r="241" spans="1:17" ht="12.75" x14ac:dyDescent="0.2">
      <c r="A241" s="172" t="s">
        <v>15</v>
      </c>
      <c r="B241" s="141">
        <v>870030515</v>
      </c>
      <c r="C241" s="246">
        <v>88.4</v>
      </c>
      <c r="D241" s="143">
        <f>(-C241*$E$2)+C241</f>
        <v>88.4</v>
      </c>
      <c r="E241" s="143"/>
      <c r="F241" s="124">
        <f>$D$5</f>
        <v>0</v>
      </c>
      <c r="G241" s="144">
        <f>(D241*F241)+D241</f>
        <v>88.4</v>
      </c>
      <c r="J241" s="146"/>
      <c r="K241" s="160"/>
      <c r="L241" s="162"/>
      <c r="M241" s="158"/>
      <c r="Q241" s="116"/>
    </row>
    <row r="242" spans="1:17" ht="12.75" x14ac:dyDescent="0.2">
      <c r="A242" s="171" t="s">
        <v>253</v>
      </c>
      <c r="B242" s="145"/>
      <c r="C242" s="161"/>
      <c r="D242" s="116"/>
      <c r="E242" s="159"/>
      <c r="F242" s="138"/>
      <c r="G242" s="151"/>
      <c r="J242" s="146"/>
      <c r="K242" s="160"/>
      <c r="L242" s="162"/>
      <c r="M242" s="158"/>
      <c r="Q242" s="116"/>
    </row>
    <row r="243" spans="1:17" ht="12.75" x14ac:dyDescent="0.2">
      <c r="A243" s="171"/>
      <c r="B243" s="145"/>
      <c r="C243" s="161"/>
      <c r="D243" s="116"/>
      <c r="E243" s="159"/>
      <c r="F243" s="138"/>
      <c r="G243" s="151"/>
      <c r="J243" s="146"/>
      <c r="K243" s="160"/>
      <c r="L243" s="162"/>
      <c r="M243" s="158"/>
      <c r="Q243" s="116"/>
    </row>
    <row r="244" spans="1:17" ht="12.75" x14ac:dyDescent="0.2">
      <c r="A244" s="171" t="s">
        <v>249</v>
      </c>
      <c r="B244" s="145">
        <v>870033010</v>
      </c>
      <c r="C244" s="161">
        <v>111.85</v>
      </c>
      <c r="D244" s="116">
        <f>(-C244*$E$2)+C244</f>
        <v>111.85</v>
      </c>
      <c r="E244" s="159"/>
      <c r="F244" s="138">
        <f>$D$5</f>
        <v>0</v>
      </c>
      <c r="G244" s="151">
        <f>(D244*F244)+D244</f>
        <v>111.85</v>
      </c>
      <c r="J244" s="146"/>
      <c r="K244" s="160"/>
      <c r="L244" s="162"/>
      <c r="M244" s="158"/>
      <c r="Q244" s="116"/>
    </row>
    <row r="245" spans="1:17" ht="12.75" x14ac:dyDescent="0.2">
      <c r="A245" s="172" t="s">
        <v>15</v>
      </c>
      <c r="B245" s="141">
        <v>870033015</v>
      </c>
      <c r="C245" s="246">
        <v>111.85</v>
      </c>
      <c r="D245" s="143">
        <f>(-C245*$E$2)+C245</f>
        <v>111.85</v>
      </c>
      <c r="E245" s="143"/>
      <c r="F245" s="124">
        <f>$D$5</f>
        <v>0</v>
      </c>
      <c r="G245" s="144">
        <f>(D245*F245)+D245</f>
        <v>111.85</v>
      </c>
      <c r="J245" s="146"/>
      <c r="K245" s="160"/>
      <c r="L245" s="162"/>
      <c r="M245" s="158"/>
      <c r="Q245" s="116"/>
    </row>
    <row r="246" spans="1:17" ht="12.75" x14ac:dyDescent="0.2">
      <c r="A246" s="189" t="s">
        <v>254</v>
      </c>
      <c r="B246" s="113"/>
      <c r="C246" s="232"/>
      <c r="D246" s="116"/>
      <c r="E246" s="159"/>
      <c r="F246" s="138"/>
      <c r="G246" s="151"/>
      <c r="J246" s="146"/>
      <c r="K246" s="160"/>
      <c r="L246" s="162"/>
      <c r="M246" s="158"/>
      <c r="Q246" s="116"/>
    </row>
    <row r="247" spans="1:17" ht="12.75" x14ac:dyDescent="0.2">
      <c r="A247" s="169"/>
      <c r="B247" s="113"/>
      <c r="C247" s="232"/>
      <c r="D247" s="116"/>
      <c r="E247" s="159"/>
      <c r="F247" s="138"/>
      <c r="G247" s="151"/>
      <c r="J247" s="146"/>
      <c r="K247" s="160"/>
      <c r="L247" s="162"/>
      <c r="M247" s="158"/>
      <c r="Q247" s="116"/>
    </row>
    <row r="248" spans="1:17" ht="12.75" x14ac:dyDescent="0.2">
      <c r="A248" s="171" t="s">
        <v>249</v>
      </c>
      <c r="B248" s="113">
        <v>870020010</v>
      </c>
      <c r="C248" s="232">
        <v>232.5</v>
      </c>
      <c r="D248" s="116">
        <f>(-C248*$E$2)+C248</f>
        <v>232.5</v>
      </c>
      <c r="E248" s="159"/>
      <c r="F248" s="138">
        <f>$D$5</f>
        <v>0</v>
      </c>
      <c r="G248" s="151">
        <f>(D248*F248)+D248</f>
        <v>232.5</v>
      </c>
      <c r="J248" s="146"/>
      <c r="K248" s="160"/>
      <c r="L248" s="162"/>
      <c r="M248" s="158"/>
      <c r="Q248" s="116"/>
    </row>
    <row r="249" spans="1:17" ht="12.75" x14ac:dyDescent="0.2">
      <c r="A249" s="172" t="s">
        <v>15</v>
      </c>
      <c r="B249" s="141">
        <v>870020015</v>
      </c>
      <c r="C249" s="246">
        <v>232.5</v>
      </c>
      <c r="D249" s="143">
        <f>(-C249*$E$2)+C249</f>
        <v>232.5</v>
      </c>
      <c r="E249" s="143"/>
      <c r="F249" s="124">
        <f>$D$5</f>
        <v>0</v>
      </c>
      <c r="G249" s="144">
        <f>(D249*F249)+D249</f>
        <v>232.5</v>
      </c>
      <c r="J249" s="146"/>
      <c r="K249" s="160"/>
      <c r="L249" s="162"/>
      <c r="M249" s="158"/>
      <c r="Q249" s="116"/>
    </row>
    <row r="250" spans="1:17" ht="12.75" x14ac:dyDescent="0.2">
      <c r="A250" s="189" t="s">
        <v>182</v>
      </c>
      <c r="B250" s="113"/>
      <c r="C250" s="232"/>
      <c r="D250" s="116"/>
      <c r="E250" s="159"/>
      <c r="F250" s="138"/>
      <c r="G250" s="151"/>
      <c r="J250" s="146"/>
      <c r="K250" s="160"/>
      <c r="L250" s="162"/>
      <c r="M250" s="158"/>
      <c r="Q250" s="116"/>
    </row>
    <row r="251" spans="1:17" ht="12.75" x14ac:dyDescent="0.2">
      <c r="A251" s="169"/>
      <c r="B251" s="113"/>
      <c r="C251" s="232"/>
      <c r="D251" s="116"/>
      <c r="E251" s="159"/>
      <c r="F251" s="138"/>
      <c r="G251" s="151"/>
      <c r="J251" s="146"/>
      <c r="K251" s="160"/>
      <c r="L251" s="162"/>
      <c r="M251" s="158"/>
      <c r="Q251" s="116"/>
    </row>
    <row r="252" spans="1:17" ht="12.75" x14ac:dyDescent="0.2">
      <c r="A252" s="171" t="s">
        <v>249</v>
      </c>
      <c r="B252" s="113">
        <v>870021510</v>
      </c>
      <c r="C252" s="232">
        <v>372</v>
      </c>
      <c r="D252" s="116">
        <f>(-C252*$E$2)+C252</f>
        <v>372</v>
      </c>
      <c r="E252" s="159"/>
      <c r="F252" s="138">
        <f>$D$5</f>
        <v>0</v>
      </c>
      <c r="G252" s="151">
        <f>(D252*F252)+D252</f>
        <v>372</v>
      </c>
      <c r="J252" s="146"/>
      <c r="K252" s="160"/>
      <c r="L252" s="162"/>
      <c r="M252" s="158"/>
      <c r="Q252" s="116"/>
    </row>
    <row r="253" spans="1:17" ht="12.75" x14ac:dyDescent="0.2">
      <c r="A253" s="172" t="s">
        <v>15</v>
      </c>
      <c r="B253" s="141">
        <v>870021515</v>
      </c>
      <c r="C253" s="246">
        <v>372</v>
      </c>
      <c r="D253" s="143">
        <f>(-C253*$E$2)+C253</f>
        <v>372</v>
      </c>
      <c r="E253" s="143"/>
      <c r="F253" s="124">
        <f>$D$5</f>
        <v>0</v>
      </c>
      <c r="G253" s="144">
        <f>(D253*F253)+D253</f>
        <v>372</v>
      </c>
      <c r="J253" s="146"/>
      <c r="K253" s="160"/>
      <c r="L253" s="162"/>
      <c r="M253" s="158"/>
      <c r="Q253" s="116"/>
    </row>
    <row r="254" spans="1:17" ht="12.75" x14ac:dyDescent="0.2">
      <c r="A254" s="173" t="s">
        <v>255</v>
      </c>
      <c r="B254" s="113"/>
      <c r="C254" s="232"/>
      <c r="D254" s="116"/>
      <c r="E254" s="159"/>
      <c r="F254" s="138"/>
      <c r="G254" s="151"/>
      <c r="J254" s="146"/>
      <c r="K254" s="160"/>
      <c r="L254" s="162"/>
      <c r="M254" s="158"/>
      <c r="Q254" s="116"/>
    </row>
    <row r="255" spans="1:17" ht="12.75" x14ac:dyDescent="0.2">
      <c r="A255" s="169"/>
      <c r="B255" s="113"/>
      <c r="C255" s="232"/>
      <c r="D255" s="116"/>
      <c r="E255" s="159"/>
      <c r="F255" s="138"/>
      <c r="G255" s="151"/>
      <c r="J255" s="146"/>
      <c r="K255" s="160"/>
      <c r="L255" s="162"/>
      <c r="M255" s="158"/>
      <c r="Q255" s="116"/>
    </row>
    <row r="256" spans="1:17" ht="12.75" x14ac:dyDescent="0.2">
      <c r="A256" s="171" t="s">
        <v>249</v>
      </c>
      <c r="B256" s="113">
        <v>870025210</v>
      </c>
      <c r="C256" s="232">
        <v>89.85</v>
      </c>
      <c r="D256" s="116">
        <f>(-C256*$E$2)+C256</f>
        <v>89.85</v>
      </c>
      <c r="E256" s="159"/>
      <c r="F256" s="138">
        <f>$D$5</f>
        <v>0</v>
      </c>
      <c r="G256" s="151">
        <f>(D256*F256)+D256</f>
        <v>89.85</v>
      </c>
      <c r="J256" s="146"/>
      <c r="K256" s="160"/>
      <c r="L256" s="162"/>
      <c r="M256" s="158"/>
      <c r="Q256" s="116"/>
    </row>
    <row r="257" spans="1:17" ht="12.75" x14ac:dyDescent="0.2">
      <c r="A257" s="172" t="s">
        <v>15</v>
      </c>
      <c r="B257" s="141">
        <v>870025215</v>
      </c>
      <c r="C257" s="246">
        <v>89.85</v>
      </c>
      <c r="D257" s="143">
        <f>(-C257*$E$2)+C257</f>
        <v>89.85</v>
      </c>
      <c r="E257" s="143"/>
      <c r="F257" s="124">
        <f>$D$5</f>
        <v>0</v>
      </c>
      <c r="G257" s="144">
        <f>(D257*F257)+D257</f>
        <v>89.85</v>
      </c>
      <c r="J257" s="146"/>
      <c r="K257" s="160"/>
      <c r="L257" s="162"/>
      <c r="M257" s="158"/>
      <c r="Q257" s="116"/>
    </row>
    <row r="258" spans="1:17" ht="12.75" x14ac:dyDescent="0.2">
      <c r="A258" s="173" t="s">
        <v>241</v>
      </c>
      <c r="B258" s="113"/>
      <c r="C258" s="232"/>
      <c r="D258" s="116"/>
      <c r="E258" s="159"/>
      <c r="F258" s="138"/>
      <c r="G258" s="151"/>
      <c r="J258" s="146"/>
      <c r="K258" s="160"/>
      <c r="L258" s="162"/>
      <c r="M258" s="158"/>
      <c r="Q258" s="116"/>
    </row>
    <row r="259" spans="1:17" ht="12.75" x14ac:dyDescent="0.2">
      <c r="A259" s="169"/>
      <c r="B259" s="113"/>
      <c r="C259" s="232"/>
      <c r="D259" s="116"/>
      <c r="E259" s="159"/>
      <c r="F259" s="138"/>
      <c r="G259" s="151"/>
      <c r="J259" s="146"/>
      <c r="K259" s="160"/>
      <c r="L259" s="162"/>
      <c r="M259" s="158"/>
      <c r="Q259" s="116"/>
    </row>
    <row r="260" spans="1:17" ht="12.75" x14ac:dyDescent="0.2">
      <c r="A260" s="171" t="s">
        <v>249</v>
      </c>
      <c r="B260" s="113">
        <v>870026010</v>
      </c>
      <c r="C260" s="232">
        <v>28.75</v>
      </c>
      <c r="D260" s="116">
        <f>(-C260*$E$2)+C260</f>
        <v>28.75</v>
      </c>
      <c r="E260" s="159"/>
      <c r="F260" s="138">
        <f>$D$5</f>
        <v>0</v>
      </c>
      <c r="G260" s="151">
        <f>(D260*F260)+D260</f>
        <v>28.75</v>
      </c>
      <c r="J260" s="146"/>
      <c r="K260" s="160"/>
      <c r="L260" s="162"/>
      <c r="M260" s="158"/>
      <c r="Q260" s="116"/>
    </row>
    <row r="261" spans="1:17" ht="12.75" x14ac:dyDescent="0.2">
      <c r="A261" s="172" t="s">
        <v>15</v>
      </c>
      <c r="B261" s="141">
        <v>870026015</v>
      </c>
      <c r="C261" s="246">
        <v>28.75</v>
      </c>
      <c r="D261" s="143">
        <f>(-C261*$E$2)+C261</f>
        <v>28.75</v>
      </c>
      <c r="E261" s="143"/>
      <c r="F261" s="124">
        <f>$D$5</f>
        <v>0</v>
      </c>
      <c r="G261" s="144">
        <f>(D261*F261)+D261</f>
        <v>28.75</v>
      </c>
      <c r="J261" s="146"/>
      <c r="K261" s="160"/>
      <c r="L261" s="162"/>
      <c r="M261" s="158"/>
      <c r="Q261" s="116"/>
    </row>
    <row r="262" spans="1:17" ht="12.75" x14ac:dyDescent="0.2">
      <c r="A262" s="173" t="s">
        <v>240</v>
      </c>
      <c r="B262" s="113"/>
      <c r="C262" s="232"/>
      <c r="D262" s="116"/>
      <c r="E262" s="159"/>
      <c r="F262" s="138"/>
      <c r="G262" s="151"/>
      <c r="J262" s="146"/>
      <c r="K262" s="160"/>
      <c r="L262" s="162"/>
      <c r="M262" s="158"/>
      <c r="Q262" s="116"/>
    </row>
    <row r="263" spans="1:17" ht="12.75" x14ac:dyDescent="0.2">
      <c r="A263" s="169"/>
      <c r="B263" s="113"/>
      <c r="C263" s="232"/>
      <c r="D263" s="116"/>
      <c r="E263" s="159"/>
      <c r="F263" s="138"/>
      <c r="G263" s="151"/>
      <c r="J263" s="146"/>
      <c r="K263" s="160"/>
      <c r="L263" s="162"/>
      <c r="M263" s="158"/>
      <c r="Q263" s="116"/>
    </row>
    <row r="264" spans="1:17" ht="12.75" x14ac:dyDescent="0.2">
      <c r="A264" s="171" t="s">
        <v>249</v>
      </c>
      <c r="B264" s="174">
        <v>870026110</v>
      </c>
      <c r="C264" s="232">
        <v>27.6</v>
      </c>
      <c r="D264" s="116">
        <f>(-C264*$E$2)+C264</f>
        <v>27.6</v>
      </c>
      <c r="E264" s="159"/>
      <c r="F264" s="138">
        <f>$D$5</f>
        <v>0</v>
      </c>
      <c r="G264" s="151">
        <f>(D264*F264)+D264</f>
        <v>27.6</v>
      </c>
      <c r="J264" s="146"/>
      <c r="K264" s="160"/>
      <c r="L264" s="162"/>
      <c r="M264" s="158"/>
      <c r="Q264" s="116"/>
    </row>
    <row r="265" spans="1:17" ht="12.75" x14ac:dyDescent="0.2">
      <c r="A265" s="172" t="s">
        <v>15</v>
      </c>
      <c r="B265" s="141">
        <v>870026115</v>
      </c>
      <c r="C265" s="246">
        <v>27.6</v>
      </c>
      <c r="D265" s="143">
        <f>(-C265*$E$2)+C265</f>
        <v>27.6</v>
      </c>
      <c r="E265" s="143"/>
      <c r="F265" s="124">
        <f>$D$5</f>
        <v>0</v>
      </c>
      <c r="G265" s="144">
        <f>(D265*F265)+D265</f>
        <v>27.6</v>
      </c>
      <c r="J265" s="146"/>
      <c r="K265" s="160"/>
      <c r="L265" s="162"/>
      <c r="M265" s="158"/>
      <c r="Q265" s="116"/>
    </row>
    <row r="266" spans="1:17" ht="12.75" x14ac:dyDescent="0.2">
      <c r="A266" s="173" t="s">
        <v>245</v>
      </c>
      <c r="B266" s="113"/>
      <c r="C266" s="232"/>
      <c r="D266" s="116"/>
      <c r="E266" s="159"/>
      <c r="F266" s="138"/>
      <c r="G266" s="151"/>
      <c r="J266" s="146"/>
      <c r="K266" s="160"/>
      <c r="L266" s="162"/>
      <c r="M266" s="158"/>
      <c r="Q266" s="116"/>
    </row>
    <row r="267" spans="1:17" ht="12.75" x14ac:dyDescent="0.2">
      <c r="A267" s="169"/>
      <c r="B267" s="113"/>
      <c r="C267" s="232"/>
      <c r="D267" s="116"/>
      <c r="E267" s="159"/>
      <c r="F267" s="138"/>
      <c r="G267" s="151"/>
      <c r="J267" s="146"/>
      <c r="K267" s="160"/>
      <c r="L267" s="162"/>
      <c r="M267" s="158"/>
      <c r="Q267" s="116"/>
    </row>
    <row r="268" spans="1:17" ht="12.75" x14ac:dyDescent="0.2">
      <c r="A268" s="171"/>
      <c r="B268" s="113">
        <v>8700263</v>
      </c>
      <c r="C268" s="232">
        <v>26.15</v>
      </c>
      <c r="D268" s="116">
        <f>(-C268*$E$2)+C268</f>
        <v>26.15</v>
      </c>
      <c r="E268" s="159"/>
      <c r="F268" s="138">
        <f>$D$5</f>
        <v>0</v>
      </c>
      <c r="G268" s="151">
        <f>(D268*F268)+D268</f>
        <v>26.15</v>
      </c>
      <c r="J268" s="146"/>
      <c r="K268" s="160"/>
      <c r="L268" s="162"/>
      <c r="M268" s="158"/>
      <c r="Q268" s="116"/>
    </row>
    <row r="269" spans="1:17" ht="12.75" x14ac:dyDescent="0.2">
      <c r="A269" s="172"/>
      <c r="B269" s="141"/>
      <c r="C269" s="246"/>
      <c r="D269" s="143"/>
      <c r="E269" s="143"/>
      <c r="F269" s="124"/>
      <c r="G269" s="144"/>
      <c r="J269" s="146"/>
      <c r="K269" s="160"/>
      <c r="L269" s="162"/>
      <c r="M269" s="158"/>
      <c r="Q269" s="116"/>
    </row>
    <row r="270" spans="1:17" ht="12.75" x14ac:dyDescent="0.2">
      <c r="A270" s="173" t="s">
        <v>242</v>
      </c>
      <c r="B270" s="113"/>
      <c r="C270" s="232"/>
      <c r="D270" s="116"/>
      <c r="E270" s="159"/>
      <c r="F270" s="138"/>
      <c r="G270" s="151"/>
      <c r="J270" s="146"/>
      <c r="K270" s="160"/>
      <c r="L270" s="162"/>
      <c r="M270" s="158"/>
      <c r="Q270" s="116"/>
    </row>
    <row r="271" spans="1:17" ht="12.75" x14ac:dyDescent="0.2">
      <c r="A271" s="169"/>
      <c r="B271" s="113"/>
      <c r="C271" s="232"/>
      <c r="D271" s="116"/>
      <c r="E271" s="159"/>
      <c r="F271" s="138"/>
      <c r="G271" s="151"/>
      <c r="J271" s="146"/>
      <c r="K271" s="160"/>
      <c r="L271" s="162"/>
      <c r="M271" s="158"/>
      <c r="Q271" s="116"/>
    </row>
    <row r="272" spans="1:17" ht="12.75" x14ac:dyDescent="0.2">
      <c r="A272" s="171" t="s">
        <v>249</v>
      </c>
      <c r="B272" s="113">
        <v>870031010</v>
      </c>
      <c r="C272" s="232">
        <v>103.8</v>
      </c>
      <c r="D272" s="159">
        <f>(-C272*$E$2)+C272</f>
        <v>103.8</v>
      </c>
      <c r="E272" s="159"/>
      <c r="F272" s="134">
        <f>$D$5</f>
        <v>0</v>
      </c>
      <c r="G272" s="151">
        <f>(D272*F272)+D272</f>
        <v>103.8</v>
      </c>
      <c r="J272" s="146"/>
      <c r="K272" s="160"/>
      <c r="L272" s="162"/>
      <c r="M272" s="158"/>
      <c r="Q272" s="116"/>
    </row>
    <row r="273" spans="1:17" ht="12.75" x14ac:dyDescent="0.2">
      <c r="A273" s="172" t="s">
        <v>15</v>
      </c>
      <c r="B273" s="141">
        <v>870031015</v>
      </c>
      <c r="C273" s="246">
        <v>103.8</v>
      </c>
      <c r="D273" s="143">
        <f>(-C273*$E$2)+C273</f>
        <v>103.8</v>
      </c>
      <c r="E273" s="143"/>
      <c r="F273" s="124">
        <f>$D$5</f>
        <v>0</v>
      </c>
      <c r="G273" s="144">
        <f>(D273*F273)+D273</f>
        <v>103.8</v>
      </c>
      <c r="J273" s="146"/>
      <c r="K273" s="160"/>
      <c r="L273" s="162"/>
      <c r="M273" s="158"/>
      <c r="Q273" s="116"/>
    </row>
    <row r="274" spans="1:17" ht="12.75" x14ac:dyDescent="0.2">
      <c r="A274" s="173" t="s">
        <v>259</v>
      </c>
      <c r="B274" s="113"/>
      <c r="C274" s="232"/>
      <c r="D274" s="116"/>
      <c r="E274" s="159"/>
      <c r="F274" s="138"/>
      <c r="G274" s="151"/>
      <c r="J274" s="146"/>
      <c r="K274" s="160"/>
      <c r="L274" s="162"/>
      <c r="M274" s="158"/>
      <c r="Q274" s="116"/>
    </row>
    <row r="275" spans="1:17" ht="12.75" x14ac:dyDescent="0.2">
      <c r="A275" s="136" t="s">
        <v>7</v>
      </c>
      <c r="B275" s="203" t="s">
        <v>266</v>
      </c>
      <c r="C275" s="232">
        <v>274.39999999999998</v>
      </c>
      <c r="D275" s="159">
        <f>(-C275*$B$2)+C275</f>
        <v>274.39999999999998</v>
      </c>
      <c r="E275" s="159"/>
      <c r="F275" s="120">
        <f>$B$5</f>
        <v>0</v>
      </c>
      <c r="G275" s="151">
        <f>(D275*F275)+D275</f>
        <v>274.39999999999998</v>
      </c>
      <c r="H275" s="233"/>
      <c r="J275" s="146"/>
      <c r="K275" s="160"/>
      <c r="L275" s="162"/>
      <c r="M275" s="158"/>
      <c r="P275" s="161"/>
      <c r="Q275" s="159"/>
    </row>
    <row r="276" spans="1:17" ht="12.75" x14ac:dyDescent="0.2">
      <c r="A276" s="171" t="s">
        <v>9</v>
      </c>
      <c r="B276" s="203" t="s">
        <v>267</v>
      </c>
      <c r="C276" s="232">
        <v>227.2</v>
      </c>
      <c r="D276" s="159">
        <f t="shared" ref="D276:D278" si="114">(-C276*$B$2)+C276</f>
        <v>227.2</v>
      </c>
      <c r="E276" s="159"/>
      <c r="F276" s="120">
        <f t="shared" ref="F276:F278" si="115">$B$5</f>
        <v>0</v>
      </c>
      <c r="G276" s="151">
        <f t="shared" ref="G276:G278" si="116">(D276*F276)+D276</f>
        <v>227.2</v>
      </c>
      <c r="H276" s="158"/>
      <c r="J276" s="146"/>
      <c r="K276" s="160"/>
      <c r="L276" s="162"/>
      <c r="M276" s="158"/>
      <c r="P276" s="161"/>
      <c r="Q276" s="159"/>
    </row>
    <row r="277" spans="1:17" ht="12.75" x14ac:dyDescent="0.2">
      <c r="A277" s="171" t="s">
        <v>476</v>
      </c>
      <c r="B277" s="203" t="s">
        <v>268</v>
      </c>
      <c r="C277" s="232">
        <v>141.19999999999999</v>
      </c>
      <c r="D277" s="159">
        <f t="shared" si="114"/>
        <v>141.19999999999999</v>
      </c>
      <c r="E277" s="159"/>
      <c r="F277" s="120">
        <f t="shared" si="115"/>
        <v>0</v>
      </c>
      <c r="G277" s="151">
        <f t="shared" si="116"/>
        <v>141.19999999999999</v>
      </c>
      <c r="H277" s="158"/>
      <c r="J277" s="146"/>
      <c r="K277" s="160"/>
      <c r="L277" s="162"/>
      <c r="M277" s="158"/>
      <c r="P277" s="161"/>
      <c r="Q277" s="159"/>
    </row>
    <row r="278" spans="1:17" ht="12.75" x14ac:dyDescent="0.2">
      <c r="A278" s="198" t="s">
        <v>8</v>
      </c>
      <c r="B278" s="148" t="s">
        <v>269</v>
      </c>
      <c r="C278" s="246">
        <v>157.19999999999999</v>
      </c>
      <c r="D278" s="143">
        <f t="shared" si="114"/>
        <v>157.19999999999999</v>
      </c>
      <c r="E278" s="143"/>
      <c r="F278" s="125">
        <f t="shared" si="115"/>
        <v>0</v>
      </c>
      <c r="G278" s="144">
        <f t="shared" si="116"/>
        <v>157.19999999999999</v>
      </c>
      <c r="H278" s="158"/>
      <c r="J278" s="146"/>
      <c r="K278" s="160"/>
      <c r="L278" s="162"/>
      <c r="M278" s="158"/>
      <c r="P278" s="161"/>
      <c r="Q278" s="159"/>
    </row>
    <row r="279" spans="1:17" ht="12.75" x14ac:dyDescent="0.2">
      <c r="A279" s="173" t="s">
        <v>260</v>
      </c>
      <c r="B279" s="203"/>
      <c r="C279" s="232"/>
      <c r="D279" s="116"/>
      <c r="E279" s="159"/>
      <c r="F279" s="138"/>
      <c r="G279" s="151"/>
      <c r="H279" s="158"/>
      <c r="J279" s="146"/>
      <c r="K279" s="160"/>
      <c r="L279" s="162"/>
      <c r="M279" s="158"/>
      <c r="P279" s="161"/>
      <c r="Q279" s="159"/>
    </row>
    <row r="280" spans="1:17" ht="12.75" x14ac:dyDescent="0.2">
      <c r="A280" s="136" t="s">
        <v>7</v>
      </c>
      <c r="B280" s="203" t="s">
        <v>270</v>
      </c>
      <c r="C280" s="232">
        <v>286.39999999999998</v>
      </c>
      <c r="D280" s="159">
        <f>(-C280*$B$2)+C280</f>
        <v>286.39999999999998</v>
      </c>
      <c r="E280" s="159"/>
      <c r="F280" s="120">
        <f>$B$5</f>
        <v>0</v>
      </c>
      <c r="G280" s="151">
        <f>(D280*F280)+D280</f>
        <v>286.39999999999998</v>
      </c>
      <c r="H280" s="158"/>
      <c r="J280" s="146"/>
      <c r="K280" s="160"/>
      <c r="L280" s="162"/>
      <c r="M280" s="158"/>
      <c r="P280" s="161"/>
      <c r="Q280" s="159"/>
    </row>
    <row r="281" spans="1:17" ht="12.75" x14ac:dyDescent="0.2">
      <c r="A281" s="171" t="s">
        <v>9</v>
      </c>
      <c r="B281" s="203" t="s">
        <v>271</v>
      </c>
      <c r="C281" s="232">
        <v>239.1</v>
      </c>
      <c r="D281" s="159">
        <f t="shared" ref="D281:D282" si="117">(-C281*$B$2)+C281</f>
        <v>239.1</v>
      </c>
      <c r="E281" s="159"/>
      <c r="F281" s="120">
        <f t="shared" ref="F281:F282" si="118">$B$5</f>
        <v>0</v>
      </c>
      <c r="G281" s="151">
        <f t="shared" ref="G281:G282" si="119">(D281*F281)+D281</f>
        <v>239.1</v>
      </c>
      <c r="H281" s="158"/>
      <c r="J281" s="146"/>
      <c r="K281" s="160"/>
      <c r="L281" s="162"/>
      <c r="M281" s="158"/>
      <c r="P281" s="161"/>
      <c r="Q281" s="159"/>
    </row>
    <row r="282" spans="1:17" ht="12.75" x14ac:dyDescent="0.2">
      <c r="A282" s="171" t="s">
        <v>476</v>
      </c>
      <c r="B282" s="203" t="s">
        <v>272</v>
      </c>
      <c r="C282" s="232">
        <v>148.69999999999999</v>
      </c>
      <c r="D282" s="159">
        <f t="shared" si="117"/>
        <v>148.69999999999999</v>
      </c>
      <c r="E282" s="159"/>
      <c r="F282" s="120">
        <f t="shared" si="118"/>
        <v>0</v>
      </c>
      <c r="G282" s="151">
        <f t="shared" si="119"/>
        <v>148.69999999999999</v>
      </c>
      <c r="H282" s="158"/>
      <c r="J282" s="146"/>
      <c r="K282" s="160"/>
      <c r="L282" s="162"/>
      <c r="M282" s="158"/>
      <c r="P282" s="161"/>
      <c r="Q282" s="159"/>
    </row>
    <row r="283" spans="1:17" ht="12.75" x14ac:dyDescent="0.2">
      <c r="A283" s="198"/>
      <c r="B283" s="141"/>
      <c r="C283" s="246"/>
      <c r="D283" s="143"/>
      <c r="E283" s="143"/>
      <c r="F283" s="125"/>
      <c r="G283" s="144"/>
      <c r="H283" s="158"/>
      <c r="J283" s="146"/>
      <c r="K283" s="160"/>
      <c r="L283" s="162"/>
      <c r="M283" s="158"/>
    </row>
    <row r="284" spans="1:17" ht="12.75" x14ac:dyDescent="0.2">
      <c r="A284" s="173" t="s">
        <v>367</v>
      </c>
      <c r="B284" s="113"/>
      <c r="C284" s="232"/>
      <c r="D284" s="116"/>
      <c r="E284" s="159"/>
      <c r="F284" s="138"/>
      <c r="G284" s="151"/>
      <c r="H284" s="158"/>
      <c r="J284" s="146"/>
      <c r="K284" s="160"/>
      <c r="L284" s="162"/>
      <c r="M284" s="158"/>
    </row>
    <row r="285" spans="1:17" ht="12.75" x14ac:dyDescent="0.2">
      <c r="A285" s="169"/>
      <c r="B285" s="113"/>
      <c r="C285" s="232"/>
      <c r="D285" s="116"/>
      <c r="E285" s="159"/>
      <c r="F285" s="138"/>
      <c r="G285" s="151"/>
      <c r="H285" s="158"/>
      <c r="J285" s="146"/>
      <c r="K285" s="160"/>
      <c r="L285" s="162"/>
      <c r="M285" s="158"/>
    </row>
    <row r="286" spans="1:17" ht="12.75" x14ac:dyDescent="0.2">
      <c r="A286" s="171" t="s">
        <v>249</v>
      </c>
      <c r="B286" s="174">
        <v>871033310</v>
      </c>
      <c r="C286" s="232">
        <v>160.55000000000001</v>
      </c>
      <c r="D286" s="116">
        <f>(-C286*$E$2)+C286</f>
        <v>160.55000000000001</v>
      </c>
      <c r="E286" s="159"/>
      <c r="F286" s="138">
        <f>$D$5</f>
        <v>0</v>
      </c>
      <c r="G286" s="151">
        <f>(D286*F286)+D286</f>
        <v>160.55000000000001</v>
      </c>
      <c r="H286" s="233"/>
      <c r="J286" s="146"/>
      <c r="K286" s="160"/>
      <c r="L286" s="162"/>
      <c r="M286" s="158"/>
    </row>
    <row r="287" spans="1:17" ht="12.75" x14ac:dyDescent="0.2">
      <c r="A287" s="172" t="s">
        <v>15</v>
      </c>
      <c r="B287" s="141">
        <v>871033315</v>
      </c>
      <c r="C287" s="246">
        <v>160.55000000000001</v>
      </c>
      <c r="D287" s="143">
        <f>(-C287*$E$2)+C287</f>
        <v>160.55000000000001</v>
      </c>
      <c r="E287" s="143"/>
      <c r="F287" s="124">
        <f>$D$5</f>
        <v>0</v>
      </c>
      <c r="G287" s="144">
        <f>(D287*F287)+D287</f>
        <v>160.55000000000001</v>
      </c>
      <c r="H287" s="158"/>
      <c r="J287" s="146"/>
      <c r="K287" s="160"/>
      <c r="L287" s="162"/>
      <c r="M287" s="158"/>
    </row>
    <row r="288" spans="1:17" ht="12.75" x14ac:dyDescent="0.2">
      <c r="A288" s="171"/>
      <c r="B288" s="113"/>
      <c r="D288" s="116"/>
      <c r="E288" s="159"/>
      <c r="F288" s="138"/>
      <c r="G288" s="151"/>
      <c r="H288" s="158"/>
      <c r="J288" s="160"/>
      <c r="K288" s="162"/>
      <c r="L288" s="162"/>
      <c r="M288" s="158"/>
    </row>
    <row r="289" spans="1:13" ht="12.75" x14ac:dyDescent="0.2">
      <c r="A289" s="172"/>
      <c r="B289" s="141"/>
      <c r="C289" s="142"/>
      <c r="D289" s="143"/>
      <c r="E289" s="143"/>
      <c r="F289" s="124"/>
      <c r="G289" s="144"/>
      <c r="J289" s="160"/>
      <c r="K289" s="162"/>
      <c r="L289" s="162"/>
      <c r="M289" s="158"/>
    </row>
    <row r="290" spans="1:13" ht="12.75" x14ac:dyDescent="0.2">
      <c r="A290" s="171"/>
      <c r="B290" s="145"/>
      <c r="C290" s="146"/>
      <c r="D290" s="116"/>
      <c r="E290" s="159"/>
      <c r="F290" s="138"/>
      <c r="G290" s="151"/>
      <c r="J290" s="160"/>
      <c r="K290" s="162"/>
      <c r="L290" s="162"/>
      <c r="M290" s="158"/>
    </row>
    <row r="291" spans="1:13" ht="12.75" x14ac:dyDescent="0.2">
      <c r="A291" s="171"/>
      <c r="B291" s="145"/>
      <c r="C291" s="146"/>
      <c r="D291" s="116"/>
      <c r="E291" s="159"/>
      <c r="F291" s="138"/>
      <c r="G291" s="151"/>
      <c r="J291" s="160"/>
      <c r="K291" s="162"/>
      <c r="L291" s="162"/>
      <c r="M291" s="158"/>
    </row>
    <row r="292" spans="1:13" ht="12.75" x14ac:dyDescent="0.2">
      <c r="A292" s="171"/>
      <c r="B292" s="145"/>
      <c r="C292" s="146"/>
      <c r="D292" s="116"/>
      <c r="E292" s="159"/>
      <c r="F292" s="138"/>
      <c r="G292" s="151"/>
      <c r="J292" s="160"/>
      <c r="K292" s="162"/>
      <c r="L292" s="162"/>
      <c r="M292" s="158"/>
    </row>
    <row r="293" spans="1:13" ht="12.75" x14ac:dyDescent="0.2">
      <c r="A293" s="171"/>
      <c r="B293" s="145"/>
      <c r="C293" s="142"/>
      <c r="D293" s="143"/>
      <c r="E293" s="143"/>
      <c r="F293" s="124"/>
      <c r="G293" s="144"/>
      <c r="J293" s="160"/>
      <c r="K293" s="162"/>
      <c r="L293" s="162"/>
      <c r="M293" s="158"/>
    </row>
    <row r="294" spans="1:13" ht="12.75" x14ac:dyDescent="0.2">
      <c r="A294" s="175"/>
      <c r="B294" s="176"/>
      <c r="C294" s="146"/>
      <c r="D294" s="116"/>
      <c r="E294" s="159"/>
      <c r="F294" s="138"/>
      <c r="G294" s="151"/>
      <c r="J294" s="160"/>
      <c r="K294" s="162"/>
      <c r="L294" s="162"/>
      <c r="M294" s="158"/>
    </row>
    <row r="295" spans="1:13" ht="12.75" x14ac:dyDescent="0.2">
      <c r="A295" s="173"/>
      <c r="B295" s="145"/>
      <c r="C295" s="146"/>
      <c r="D295" s="116"/>
      <c r="E295" s="159"/>
      <c r="F295" s="138"/>
      <c r="G295" s="151"/>
      <c r="J295" s="160"/>
      <c r="K295" s="162"/>
      <c r="L295" s="162"/>
      <c r="M295" s="158"/>
    </row>
    <row r="296" spans="1:13" ht="12.75" x14ac:dyDescent="0.2">
      <c r="A296" s="173"/>
      <c r="B296" s="145"/>
      <c r="C296" s="146"/>
      <c r="D296" s="116"/>
      <c r="E296" s="159"/>
      <c r="F296" s="138"/>
      <c r="G296" s="151"/>
      <c r="J296" s="160"/>
      <c r="K296" s="162"/>
      <c r="L296" s="162"/>
      <c r="M296" s="158"/>
    </row>
    <row r="297" spans="1:13" ht="12.75" x14ac:dyDescent="0.2">
      <c r="A297" s="177"/>
      <c r="B297" s="141"/>
      <c r="C297" s="142"/>
      <c r="D297" s="143"/>
      <c r="E297" s="143"/>
      <c r="F297" s="124"/>
      <c r="G297" s="144"/>
      <c r="J297" s="160"/>
      <c r="K297" s="162"/>
      <c r="L297" s="162"/>
    </row>
    <row r="298" spans="1:13" x14ac:dyDescent="0.25">
      <c r="A298" s="169"/>
      <c r="D298" s="116"/>
      <c r="E298" s="116"/>
    </row>
    <row r="299" spans="1:13" ht="12.75" x14ac:dyDescent="0.2">
      <c r="A299" s="169"/>
      <c r="G299" s="151"/>
    </row>
    <row r="300" spans="1:13" ht="12.75" x14ac:dyDescent="0.2">
      <c r="A300" s="169"/>
      <c r="G300" s="151"/>
    </row>
    <row r="301" spans="1:13" ht="12.75" x14ac:dyDescent="0.2">
      <c r="A301" s="169"/>
      <c r="G301" s="151"/>
    </row>
  </sheetData>
  <sheetProtection algorithmName="SHA-512" hashValue="hU8j+79BKbmFHtiFiC2uRYRFQIy/zHY9dNJWet9szX2xVGy6KRcXnuLWI5AJ3v8A6I4hB7dNtvFH240cVnh9Tg==" saltValue="ipYJp+zvNkJ3nY4SCiAOKQ==" spinCount="100000" sheet="1" objects="1" scenarios="1"/>
  <mergeCells count="8">
    <mergeCell ref="B4:C4"/>
    <mergeCell ref="B5:C5"/>
    <mergeCell ref="D5:E5"/>
    <mergeCell ref="F1:G1"/>
    <mergeCell ref="F2:G2"/>
    <mergeCell ref="F5:G5"/>
    <mergeCell ref="C1:D1"/>
    <mergeCell ref="C2:D2"/>
  </mergeCells>
  <pageMargins left="0.74803149606299213" right="0.74803149606299213" top="0.98425196850393704" bottom="0.98425196850393704" header="0.51181102362204722" footer="0.51181102362204722"/>
  <pageSetup paperSize="9" scale="75" orientation="portrait"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4</vt:i4>
      </vt:variant>
    </vt:vector>
  </HeadingPairs>
  <TitlesOfParts>
    <vt:vector size="10" baseType="lpstr">
      <vt:lpstr>Plåt 2020</vt:lpstr>
      <vt:lpstr>Tillbehör 2020</vt:lpstr>
      <vt:lpstr>Vattenavrinning 2011</vt:lpstr>
      <vt:lpstr>Vattenavrinning 2020</vt:lpstr>
      <vt:lpstr>Villkor</vt:lpstr>
      <vt:lpstr>Prisfil</vt:lpstr>
      <vt:lpstr>Prisfil!Print_Area</vt:lpstr>
      <vt:lpstr>'Tillbehör 2020'!Print_Area</vt:lpstr>
      <vt:lpstr>'Vattenavrinning 2011'!Print_Area</vt:lpstr>
      <vt:lpstr>'Tillbehör 2020'!Utskriftsområde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Fredriksson</dc:creator>
  <cp:lastModifiedBy>Linda Bergkvist</cp:lastModifiedBy>
  <cp:lastPrinted>2016-03-02T09:18:44Z</cp:lastPrinted>
  <dcterms:created xsi:type="dcterms:W3CDTF">2010-01-18T12:38:18Z</dcterms:created>
  <dcterms:modified xsi:type="dcterms:W3CDTF">2020-02-24T15:21:51Z</dcterms:modified>
</cp:coreProperties>
</file>